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25" yWindow="300" windowWidth="16200" windowHeight="11640"/>
  </bookViews>
  <sheets>
    <sheet name="PROGRAM 2021" sheetId="13" r:id="rId1"/>
  </sheets>
  <definedNames>
    <definedName name="_xlnm.Print_Area" localSheetId="0">'PROGRAM 2021'!$A$1:$K$96</definedName>
    <definedName name="_xlnm.Print_Titles" localSheetId="0">'PROGRAM 2021'!$11:$11</definedName>
  </definedNames>
  <calcPr calcId="125725"/>
</workbook>
</file>

<file path=xl/calcChain.xml><?xml version="1.0" encoding="utf-8"?>
<calcChain xmlns="http://schemas.openxmlformats.org/spreadsheetml/2006/main">
  <c r="D27" i="13"/>
  <c r="D26"/>
  <c r="D25"/>
  <c r="E13"/>
  <c r="E28" s="1"/>
  <c r="E82"/>
  <c r="E52"/>
  <c r="E45"/>
  <c r="E41"/>
  <c r="E56"/>
  <c r="D40"/>
  <c r="D39"/>
  <c r="D38"/>
  <c r="D37"/>
  <c r="D36"/>
  <c r="D35"/>
  <c r="D34"/>
  <c r="D33"/>
  <c r="D32"/>
  <c r="D41" l="1"/>
  <c r="D55"/>
  <c r="D56" s="1"/>
  <c r="E61" l="1"/>
  <c r="D60"/>
  <c r="D69"/>
  <c r="D43"/>
  <c r="D48"/>
  <c r="D47"/>
  <c r="D44"/>
  <c r="E49"/>
  <c r="E73"/>
  <c r="E70"/>
  <c r="E87" s="1"/>
  <c r="D87" s="1"/>
  <c r="D80"/>
  <c r="D82" s="1"/>
  <c r="D72"/>
  <c r="D63"/>
  <c r="D64"/>
  <c r="D65"/>
  <c r="D66"/>
  <c r="D67"/>
  <c r="D68"/>
  <c r="D59"/>
  <c r="D51"/>
  <c r="D52" s="1"/>
  <c r="D58"/>
  <c r="D45" l="1"/>
  <c r="D49"/>
  <c r="D73"/>
  <c r="D70"/>
  <c r="D61"/>
  <c r="D24"/>
  <c r="D22"/>
  <c r="D21"/>
  <c r="D17"/>
  <c r="D18"/>
  <c r="D23"/>
  <c r="D20"/>
  <c r="D15"/>
  <c r="D14"/>
  <c r="D28" l="1"/>
</calcChain>
</file>

<file path=xl/sharedStrings.xml><?xml version="1.0" encoding="utf-8"?>
<sst xmlns="http://schemas.openxmlformats.org/spreadsheetml/2006/main" count="390" uniqueCount="127">
  <si>
    <t>Sursa de
finanțare</t>
  </si>
  <si>
    <t>Procedura stabilită/instrumente specifice pentru derularea procesului de achiziţie</t>
  </si>
  <si>
    <t>Data (luna) estimată pentru iniţierea procedurii</t>
  </si>
  <si>
    <t>Valoarea estimata fara TVA
lei</t>
  </si>
  <si>
    <t>Valoarea estimata cu TVA
lei</t>
  </si>
  <si>
    <t>Data (luna) estimată pentru atribuirea contractului de achiziţie publică/acordului-cadru</t>
  </si>
  <si>
    <t>Persoana responsabilă cu aplicarea procedurii de atribuire</t>
  </si>
  <si>
    <t>online</t>
  </si>
  <si>
    <t>Cod CPV</t>
  </si>
  <si>
    <t>Taxa de drum (rovigneta)</t>
  </si>
  <si>
    <t>Asistenta tehnica program informatic contabilitate</t>
  </si>
  <si>
    <t>Imprimate la comanda</t>
  </si>
  <si>
    <t>Nr. crt</t>
  </si>
  <si>
    <t>64211000-8</t>
  </si>
  <si>
    <t>64212000-5</t>
  </si>
  <si>
    <t xml:space="preserve">TOTAL </t>
  </si>
  <si>
    <t>22458000-5</t>
  </si>
  <si>
    <t>72611000-6</t>
  </si>
  <si>
    <t>22910000-2</t>
  </si>
  <si>
    <t>66516100-1</t>
  </si>
  <si>
    <t>79713000-5</t>
  </si>
  <si>
    <t>90910000-9</t>
  </si>
  <si>
    <t>50112200-5</t>
  </si>
  <si>
    <t xml:space="preserve">Servicii furnizare energie electrică </t>
  </si>
  <si>
    <t>Servicii furnizare gaze naturale</t>
  </si>
  <si>
    <t>Servicii publice de alimentare cu apă ,canalizare,salubrizare</t>
  </si>
  <si>
    <t>65100000-4</t>
  </si>
  <si>
    <t>Pixuri</t>
  </si>
  <si>
    <t>30192121-5</t>
  </si>
  <si>
    <t>Bibliorafturi</t>
  </si>
  <si>
    <t>30197210-1</t>
  </si>
  <si>
    <t xml:space="preserve"> </t>
  </si>
  <si>
    <t>09100000-0</t>
  </si>
  <si>
    <t>Combustibili - BVC</t>
  </si>
  <si>
    <t>Servicii  de întreţinere a automobilelor ( ITP, Revizii )</t>
  </si>
  <si>
    <t>Servicii de curatenie a sediilor, birourilor</t>
  </si>
  <si>
    <t xml:space="preserve">Servicii de întretinere a fotocopiatoarelor </t>
  </si>
  <si>
    <t>Servicii de paza</t>
  </si>
  <si>
    <t>achizitie directa</t>
  </si>
  <si>
    <t>buget de stat</t>
  </si>
  <si>
    <t>Modalitatea de derulare a procedurii de atribuire
online/
offline</t>
  </si>
  <si>
    <r>
      <t>CAPITOLUL 1</t>
    </r>
    <r>
      <rPr>
        <b/>
        <sz val="9"/>
        <color indexed="9"/>
        <rFont val="Trebuchet MS"/>
        <family val="2"/>
      </rPr>
      <t>. FURNITURI DE BIROU - 20.01.01</t>
    </r>
  </si>
  <si>
    <r>
      <t>CAPITOLUL 2</t>
    </r>
    <r>
      <rPr>
        <b/>
        <sz val="9"/>
        <rFont val="Trebuchet MS"/>
        <family val="2"/>
      </rPr>
      <t>. MATERIALE PENTRU CURATENIE - 20.01.02</t>
    </r>
  </si>
  <si>
    <r>
      <t>CAPITOLUL 3.</t>
    </r>
    <r>
      <rPr>
        <b/>
        <sz val="9"/>
        <rFont val="Trebuchet MS"/>
        <family val="2"/>
      </rPr>
      <t xml:space="preserve"> ILUMINAT, INCALZIRE SI FORTA MOTRICA - 20.01.03</t>
    </r>
  </si>
  <si>
    <r>
      <t>CAPITOLUL 4.</t>
    </r>
    <r>
      <rPr>
        <b/>
        <sz val="9"/>
        <color indexed="9"/>
        <rFont val="Trebuchet MS"/>
        <family val="2"/>
      </rPr>
      <t xml:space="preserve"> APA, CANAL, SALUBRITATE - 20.01.04</t>
    </r>
  </si>
  <si>
    <r>
      <t>CAPITOLUL 5.</t>
    </r>
    <r>
      <rPr>
        <b/>
        <sz val="9"/>
        <rFont val="Trebuchet MS"/>
        <family val="2"/>
      </rPr>
      <t xml:space="preserve"> CARBURANŢI ŞI LUBRIFIANŢI - 20.01.05</t>
    </r>
  </si>
  <si>
    <r>
      <t>CAPITOLUL 6.</t>
    </r>
    <r>
      <rPr>
        <b/>
        <sz val="9"/>
        <rFont val="Trebuchet MS"/>
        <family val="2"/>
      </rPr>
      <t xml:space="preserve"> PIESE DE SCHIMB - 20.01.06</t>
    </r>
  </si>
  <si>
    <r>
      <t>CAPITOLUL 7.</t>
    </r>
    <r>
      <rPr>
        <b/>
        <sz val="9"/>
        <rFont val="Trebuchet MS"/>
        <family val="2"/>
      </rPr>
      <t xml:space="preserve"> POSTA, TELECOMUNICATII, RADIO, TV, INTERNET - 20.01.08</t>
    </r>
  </si>
  <si>
    <r>
      <t xml:space="preserve">Servicii de </t>
    </r>
    <r>
      <rPr>
        <b/>
        <sz val="9"/>
        <rFont val="Trebuchet MS"/>
        <family val="2"/>
      </rPr>
      <t>telefonie mobila</t>
    </r>
  </si>
  <si>
    <r>
      <t xml:space="preserve">Servicii de </t>
    </r>
    <r>
      <rPr>
        <b/>
        <sz val="9"/>
        <rFont val="Trebuchet MS"/>
        <family val="2"/>
      </rPr>
      <t>telefonie fixa</t>
    </r>
  </si>
  <si>
    <r>
      <t>CAPITOLUL 8</t>
    </r>
    <r>
      <rPr>
        <b/>
        <sz val="9"/>
        <rFont val="Trebuchet MS"/>
        <family val="2"/>
      </rPr>
      <t>. ALTE BUNURI ŞI SERVICII PENTRU INTREŢINERE ŞI FUNCŢIONARE - 20.01.30</t>
    </r>
  </si>
  <si>
    <t>Tipul și obiectul contractului de achiziție publică / acordului - cadru</t>
  </si>
  <si>
    <t>Atomulesei Aurica</t>
  </si>
  <si>
    <t>ITM  IASI</t>
  </si>
  <si>
    <t>Aprobat</t>
  </si>
  <si>
    <t>Inspector Sef</t>
  </si>
  <si>
    <t>Grojdea Costel</t>
  </si>
  <si>
    <t>90511200-4</t>
  </si>
  <si>
    <r>
      <t>Servicii de </t>
    </r>
    <r>
      <rPr>
        <sz val="9"/>
        <rFont val="Arial"/>
        <family val="2"/>
      </rPr>
      <t>salubritate</t>
    </r>
  </si>
  <si>
    <r>
      <t>CAPITOLUL 11</t>
    </r>
    <r>
      <rPr>
        <b/>
        <sz val="9"/>
        <rFont val="Trebuchet MS"/>
        <family val="2"/>
      </rPr>
      <t>. CARŢI, PUBLICATII ŞI MATERIALE DOCUMENTARE - 20.11</t>
    </r>
  </si>
  <si>
    <r>
      <t>CAPITOLUL 13</t>
    </r>
    <r>
      <rPr>
        <b/>
        <sz val="9"/>
        <rFont val="Trebuchet MS"/>
        <family val="2"/>
      </rPr>
      <t>. PROTECŢIA MUNCII - 20.14</t>
    </r>
  </si>
  <si>
    <r>
      <t>CAPITOLUL 14</t>
    </r>
    <r>
      <rPr>
        <b/>
        <sz val="9"/>
        <rFont val="Trebuchet MS"/>
        <family val="2"/>
      </rPr>
      <t>. CHELTUIELI JUDICIARE SI EXTRAJUDICIARE DERIVATE DIN ACTIUNI IN REPREZENTAREA INTERESELOR STATULUI - 20.25</t>
    </r>
  </si>
  <si>
    <r>
      <t>CAPITOLUL 15</t>
    </r>
    <r>
      <rPr>
        <b/>
        <sz val="9"/>
        <rFont val="Trebuchet MS"/>
        <family val="2"/>
      </rPr>
      <t>. PRIME DE ASIGURARE NON-VIATA - 20.30.03</t>
    </r>
  </si>
  <si>
    <t xml:space="preserve">                                  </t>
  </si>
  <si>
    <t>31214110-3</t>
  </si>
  <si>
    <t>15871110-8</t>
  </si>
  <si>
    <t>Alte servicii pentru intretinere si functinare</t>
  </si>
  <si>
    <r>
      <t>CAPITOLUL 18</t>
    </r>
    <r>
      <rPr>
        <b/>
        <sz val="9"/>
        <rFont val="Trebuchet MS"/>
        <family val="2"/>
      </rPr>
      <t>. ALTE ACTIVE - 71.01.3</t>
    </r>
  </si>
  <si>
    <r>
      <t>CAPITOLUL 19</t>
    </r>
    <r>
      <rPr>
        <b/>
        <sz val="9"/>
        <rFont val="Trebuchet MS"/>
        <family val="2"/>
      </rPr>
      <t>. ACTIVE NEFINANCIARE - 71.03</t>
    </r>
  </si>
  <si>
    <t>Intocmit,</t>
  </si>
  <si>
    <t>Sef Serviciu ERUAI,</t>
  </si>
  <si>
    <t>30197643-5</t>
  </si>
  <si>
    <t>79521000-2</t>
  </si>
  <si>
    <t>Servicii postale</t>
  </si>
  <si>
    <t>64110000-0</t>
  </si>
  <si>
    <t xml:space="preserve">Asigurare auto RCA </t>
  </si>
  <si>
    <t>Bosanceanu Vasile</t>
  </si>
  <si>
    <t>Cutie de depozitare a dosarelor</t>
  </si>
  <si>
    <t>30193700-5</t>
  </si>
  <si>
    <t>Plicuri</t>
  </si>
  <si>
    <t>30199230-1</t>
  </si>
  <si>
    <t>ANEXA</t>
  </si>
  <si>
    <t>34640000-5</t>
  </si>
  <si>
    <r>
      <t>CAPITOLUL 17.</t>
    </r>
    <r>
      <rPr>
        <b/>
        <sz val="9"/>
        <rFont val="Trebuchet MS"/>
        <family val="2"/>
      </rPr>
      <t xml:space="preserve"> ACTIVE FIXE - 71.01.01</t>
    </r>
  </si>
  <si>
    <t>Inspector</t>
  </si>
  <si>
    <t>Floraru Catalina</t>
  </si>
  <si>
    <r>
      <t>CAPITOLUL 10.</t>
    </r>
    <r>
      <rPr>
        <b/>
        <sz val="9"/>
        <rFont val="Trebuchet MS"/>
        <family val="2"/>
      </rPr>
      <t xml:space="preserve"> BUNURI DE NATURA OBIECTELOR DE INVENTAR - 20.05.30</t>
    </r>
  </si>
  <si>
    <t>Anvelope auto</t>
  </si>
  <si>
    <t>dosare cu sina</t>
  </si>
  <si>
    <t>Domestos</t>
  </si>
  <si>
    <t>39831200-8</t>
  </si>
  <si>
    <t>Detergent pardoseli</t>
  </si>
  <si>
    <t>39831210-1</t>
  </si>
  <si>
    <t>Otet</t>
  </si>
  <si>
    <t>Prosoape hartie</t>
  </si>
  <si>
    <t>39514100-9</t>
  </si>
  <si>
    <t>Detergenti vase</t>
  </si>
  <si>
    <t>Saci menajeri</t>
  </si>
  <si>
    <t>19640000-4</t>
  </si>
  <si>
    <t>Sapun</t>
  </si>
  <si>
    <t>33711900-6</t>
  </si>
  <si>
    <t>Hartie igienica</t>
  </si>
  <si>
    <t>33761000-2</t>
  </si>
  <si>
    <t>mop bumbac</t>
  </si>
  <si>
    <t>39224300-1</t>
  </si>
  <si>
    <t xml:space="preserve">aparat aer conditionat </t>
  </si>
  <si>
    <t>39717200-3</t>
  </si>
  <si>
    <t>FOLII PROTECTIE EXTRA*100 BUC/SET 40 MICRONI</t>
  </si>
  <si>
    <t>79342300-6</t>
  </si>
  <si>
    <t>asigurari casco</t>
  </si>
  <si>
    <t xml:space="preserve">Nr.6579/11.03.2025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</si>
  <si>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capse</t>
  </si>
  <si>
    <t>30197110-0</t>
  </si>
  <si>
    <t>cartus toner</t>
  </si>
  <si>
    <t>banda adeziva</t>
  </si>
  <si>
    <t>44424200-0</t>
  </si>
  <si>
    <t>role fax</t>
  </si>
  <si>
    <t>32581210-4</t>
  </si>
  <si>
    <t>dosare plastic</t>
  </si>
  <si>
    <t>39264000-4</t>
  </si>
  <si>
    <t>notes adeziv</t>
  </si>
  <si>
    <t>30199410-7</t>
  </si>
  <si>
    <t>ianuarie 2025</t>
  </si>
  <si>
    <t>decembrie 2025</t>
  </si>
  <si>
    <t>separatoare</t>
  </si>
  <si>
    <t xml:space="preserve">              PROGRAMUL ANUAL AL ACHIZITIILOR PUBLICE 2025</t>
  </si>
  <si>
    <t>Hartie xerox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</si>
</sst>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9"/>
      <name val="Trebuchet MS"/>
      <family val="2"/>
    </font>
    <font>
      <b/>
      <i/>
      <sz val="9"/>
      <color indexed="9"/>
      <name val="Trebuchet MS"/>
      <family val="2"/>
    </font>
    <font>
      <b/>
      <sz val="9"/>
      <color indexed="9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i/>
      <sz val="9"/>
      <name val="Trebuchet MS"/>
      <family val="2"/>
    </font>
    <font>
      <sz val="9"/>
      <color indexed="8"/>
      <name val="Trebuchet MS"/>
      <family val="2"/>
    </font>
    <font>
      <b/>
      <sz val="9"/>
      <color indexed="10"/>
      <name val="Trebuchet MS"/>
      <family val="2"/>
    </font>
    <font>
      <sz val="9"/>
      <color indexed="10"/>
      <name val="Trebuchet MS"/>
      <family val="2"/>
    </font>
    <font>
      <b/>
      <i/>
      <sz val="9"/>
      <color indexed="10"/>
      <name val="Trebuchet MS"/>
      <family val="2"/>
    </font>
    <font>
      <i/>
      <sz val="9"/>
      <name val="Trebuchet MS"/>
      <family val="2"/>
    </font>
    <font>
      <sz val="9"/>
      <name val="Arial"/>
      <family val="2"/>
    </font>
    <font>
      <sz val="10"/>
      <name val="Trebuchet MS"/>
      <family val="2"/>
    </font>
    <font>
      <sz val="9"/>
      <color rgb="FF0B2A4C"/>
      <name val="Trebuchet MS"/>
      <family val="2"/>
    </font>
    <font>
      <sz val="1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0" borderId="2" applyNumberFormat="0" applyFill="0" applyAlignment="0" applyProtection="0"/>
    <xf numFmtId="0" fontId="7" fillId="3" borderId="3" applyNumberFormat="0" applyAlignment="0" applyProtection="0"/>
    <xf numFmtId="0" fontId="2" fillId="4" borderId="0" applyNumberFormat="0" applyBorder="0" applyAlignment="0" applyProtection="0"/>
    <xf numFmtId="4" fontId="1" fillId="0" borderId="0"/>
    <xf numFmtId="0" fontId="9" fillId="0" borderId="0"/>
    <xf numFmtId="0" fontId="1" fillId="5" borderId="4" applyNumberFormat="0" applyFont="0" applyAlignment="0" applyProtection="0"/>
    <xf numFmtId="0" fontId="8" fillId="0" borderId="0" applyNumberFormat="0" applyFill="0" applyBorder="0" applyAlignment="0" applyProtection="0"/>
  </cellStyleXfs>
  <cellXfs count="229">
    <xf numFmtId="0" fontId="0" fillId="0" borderId="0" xfId="0"/>
    <xf numFmtId="2" fontId="10" fillId="0" borderId="5" xfId="6" applyNumberFormat="1" applyFont="1" applyFill="1" applyBorder="1" applyAlignment="1">
      <alignment horizontal="center" vertical="center" wrapText="1"/>
    </xf>
    <xf numFmtId="4" fontId="10" fillId="0" borderId="6" xfId="6" applyNumberFormat="1" applyFont="1" applyFill="1" applyBorder="1" applyAlignment="1">
      <alignment horizontal="center" vertical="center" wrapText="1"/>
    </xf>
    <xf numFmtId="2" fontId="10" fillId="0" borderId="7" xfId="6" applyNumberFormat="1" applyFont="1" applyFill="1" applyBorder="1" applyAlignment="1">
      <alignment horizontal="center" vertical="center" wrapText="1"/>
    </xf>
    <xf numFmtId="2" fontId="10" fillId="0" borderId="8" xfId="6" applyNumberFormat="1" applyFont="1" applyFill="1" applyBorder="1" applyAlignment="1">
      <alignment horizontal="center" vertical="center" wrapText="1"/>
    </xf>
    <xf numFmtId="2" fontId="11" fillId="6" borderId="9" xfId="5" applyNumberFormat="1" applyFont="1" applyFill="1" applyBorder="1" applyAlignment="1">
      <alignment vertical="top"/>
    </xf>
    <xf numFmtId="2" fontId="11" fillId="6" borderId="10" xfId="5" applyNumberFormat="1" applyFont="1" applyFill="1" applyBorder="1" applyAlignment="1">
      <alignment horizontal="left" vertical="top" wrapText="1"/>
    </xf>
    <xf numFmtId="2" fontId="11" fillId="6" borderId="10" xfId="5" applyNumberFormat="1" applyFont="1" applyFill="1" applyBorder="1" applyAlignment="1">
      <alignment vertical="top"/>
    </xf>
    <xf numFmtId="4" fontId="11" fillId="6" borderId="10" xfId="5" applyNumberFormat="1" applyFont="1" applyFill="1" applyBorder="1" applyAlignment="1">
      <alignment vertical="top"/>
    </xf>
    <xf numFmtId="1" fontId="10" fillId="0" borderId="11" xfId="6" applyNumberFormat="1" applyFont="1" applyFill="1" applyBorder="1" applyAlignment="1">
      <alignment horizontal="center" vertical="top"/>
    </xf>
    <xf numFmtId="4" fontId="13" fillId="0" borderId="13" xfId="6" applyNumberFormat="1" applyFont="1" applyBorder="1" applyAlignment="1">
      <alignment vertical="top"/>
    </xf>
    <xf numFmtId="4" fontId="13" fillId="0" borderId="12" xfId="6" applyNumberFormat="1" applyFont="1" applyBorder="1" applyAlignment="1">
      <alignment vertical="top"/>
    </xf>
    <xf numFmtId="2" fontId="13" fillId="0" borderId="12" xfId="6" applyNumberFormat="1" applyFont="1" applyFill="1" applyBorder="1" applyAlignment="1">
      <alignment vertical="top"/>
    </xf>
    <xf numFmtId="49" fontId="13" fillId="0" borderId="12" xfId="6" applyNumberFormat="1" applyFont="1" applyBorder="1" applyAlignment="1">
      <alignment vertical="top" wrapText="1"/>
    </xf>
    <xf numFmtId="49" fontId="13" fillId="0" borderId="12" xfId="6" applyNumberFormat="1" applyFont="1" applyBorder="1" applyAlignment="1">
      <alignment vertical="top"/>
    </xf>
    <xf numFmtId="2" fontId="13" fillId="0" borderId="13" xfId="0" applyNumberFormat="1" applyFont="1" applyBorder="1" applyAlignment="1">
      <alignment vertical="top"/>
    </xf>
    <xf numFmtId="1" fontId="10" fillId="0" borderId="14" xfId="6" applyNumberFormat="1" applyFont="1" applyFill="1" applyBorder="1" applyAlignment="1">
      <alignment horizontal="center" vertical="top"/>
    </xf>
    <xf numFmtId="2" fontId="13" fillId="0" borderId="13" xfId="6" applyNumberFormat="1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/>
    </xf>
    <xf numFmtId="2" fontId="13" fillId="0" borderId="13" xfId="0" applyNumberFormat="1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center"/>
    </xf>
    <xf numFmtId="4" fontId="13" fillId="0" borderId="15" xfId="6" applyNumberFormat="1" applyFont="1" applyBorder="1" applyAlignment="1">
      <alignment vertical="top"/>
    </xf>
    <xf numFmtId="2" fontId="13" fillId="0" borderId="13" xfId="6" applyNumberFormat="1" applyFont="1" applyFill="1" applyBorder="1" applyAlignment="1">
      <alignment vertical="top"/>
    </xf>
    <xf numFmtId="49" fontId="13" fillId="0" borderId="13" xfId="6" applyNumberFormat="1" applyFont="1" applyBorder="1" applyAlignment="1">
      <alignment vertical="top" wrapText="1"/>
    </xf>
    <xf numFmtId="49" fontId="13" fillId="0" borderId="13" xfId="6" applyNumberFormat="1" applyFont="1" applyBorder="1" applyAlignment="1">
      <alignment vertical="top"/>
    </xf>
    <xf numFmtId="0" fontId="13" fillId="0" borderId="13" xfId="7" applyFont="1" applyBorder="1" applyAlignment="1">
      <alignment horizontal="center"/>
    </xf>
    <xf numFmtId="2" fontId="13" fillId="0" borderId="0" xfId="0" applyNumberFormat="1" applyFont="1" applyAlignment="1">
      <alignment vertical="top"/>
    </xf>
    <xf numFmtId="2" fontId="13" fillId="0" borderId="13" xfId="6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center"/>
    </xf>
    <xf numFmtId="2" fontId="13" fillId="0" borderId="13" xfId="6" applyNumberFormat="1" applyFont="1" applyFill="1" applyBorder="1" applyAlignment="1">
      <alignment horizontal="center" vertical="top"/>
    </xf>
    <xf numFmtId="2" fontId="11" fillId="10" borderId="9" xfId="5" applyNumberFormat="1" applyFont="1" applyFill="1" applyBorder="1" applyAlignment="1">
      <alignment vertical="top"/>
    </xf>
    <xf numFmtId="2" fontId="11" fillId="10" borderId="10" xfId="5" applyNumberFormat="1" applyFont="1" applyFill="1" applyBorder="1" applyAlignment="1">
      <alignment horizontal="left" vertical="top" wrapText="1"/>
    </xf>
    <xf numFmtId="2" fontId="11" fillId="10" borderId="10" xfId="5" applyNumberFormat="1" applyFont="1" applyFill="1" applyBorder="1" applyAlignment="1">
      <alignment vertical="top"/>
    </xf>
    <xf numFmtId="4" fontId="11" fillId="10" borderId="10" xfId="5" applyNumberFormat="1" applyFont="1" applyFill="1" applyBorder="1" applyAlignment="1">
      <alignment vertical="top"/>
    </xf>
    <xf numFmtId="4" fontId="15" fillId="10" borderId="10" xfId="5" applyNumberFormat="1" applyFont="1" applyFill="1" applyBorder="1" applyAlignment="1">
      <alignment vertical="top"/>
    </xf>
    <xf numFmtId="1" fontId="10" fillId="0" borderId="16" xfId="6" applyNumberFormat="1" applyFont="1" applyFill="1" applyBorder="1" applyAlignment="1">
      <alignment horizontal="center" vertical="top"/>
    </xf>
    <xf numFmtId="2" fontId="16" fillId="0" borderId="17" xfId="0" applyNumberFormat="1" applyFont="1" applyFill="1" applyBorder="1" applyAlignment="1">
      <alignment horizontal="center" vertical="top"/>
    </xf>
    <xf numFmtId="2" fontId="13" fillId="0" borderId="18" xfId="6" applyNumberFormat="1" applyFont="1" applyFill="1" applyBorder="1" applyAlignment="1">
      <alignment vertical="top"/>
    </xf>
    <xf numFmtId="49" fontId="13" fillId="0" borderId="18" xfId="6" applyNumberFormat="1" applyFont="1" applyBorder="1" applyAlignment="1">
      <alignment vertical="top" wrapText="1"/>
    </xf>
    <xf numFmtId="49" fontId="13" fillId="0" borderId="17" xfId="6" applyNumberFormat="1" applyFont="1" applyBorder="1" applyAlignment="1">
      <alignment vertical="top"/>
    </xf>
    <xf numFmtId="2" fontId="15" fillId="11" borderId="9" xfId="5" applyNumberFormat="1" applyFont="1" applyFill="1" applyBorder="1" applyAlignment="1">
      <alignment vertical="top"/>
    </xf>
    <xf numFmtId="2" fontId="15" fillId="11" borderId="10" xfId="5" applyNumberFormat="1" applyFont="1" applyFill="1" applyBorder="1" applyAlignment="1">
      <alignment horizontal="left" vertical="top" wrapText="1"/>
    </xf>
    <xf numFmtId="2" fontId="15" fillId="11" borderId="10" xfId="5" applyNumberFormat="1" applyFont="1" applyFill="1" applyBorder="1" applyAlignment="1">
      <alignment vertical="top"/>
    </xf>
    <xf numFmtId="4" fontId="15" fillId="11" borderId="10" xfId="5" applyNumberFormat="1" applyFont="1" applyFill="1" applyBorder="1" applyAlignment="1">
      <alignment vertical="top"/>
    </xf>
    <xf numFmtId="1" fontId="10" fillId="0" borderId="19" xfId="6" applyNumberFormat="1" applyFont="1" applyFill="1" applyBorder="1" applyAlignment="1">
      <alignment horizontal="center" vertical="top"/>
    </xf>
    <xf numFmtId="2" fontId="13" fillId="0" borderId="20" xfId="6" applyNumberFormat="1" applyFont="1" applyFill="1" applyBorder="1" applyAlignment="1">
      <alignment horizontal="left" vertical="top" wrapText="1"/>
    </xf>
    <xf numFmtId="2" fontId="13" fillId="0" borderId="13" xfId="0" applyNumberFormat="1" applyFont="1" applyFill="1" applyBorder="1" applyAlignment="1">
      <alignment horizontal="center" vertical="top"/>
    </xf>
    <xf numFmtId="2" fontId="13" fillId="0" borderId="13" xfId="6" applyNumberFormat="1" applyFont="1" applyBorder="1" applyAlignment="1">
      <alignment horizontal="center" vertical="top"/>
    </xf>
    <xf numFmtId="2" fontId="13" fillId="0" borderId="12" xfId="6" applyNumberFormat="1" applyFont="1" applyBorder="1" applyAlignment="1">
      <alignment horizontal="center" vertical="top"/>
    </xf>
    <xf numFmtId="2" fontId="15" fillId="14" borderId="9" xfId="5" applyNumberFormat="1" applyFont="1" applyFill="1" applyBorder="1" applyAlignment="1">
      <alignment vertical="top"/>
    </xf>
    <xf numFmtId="2" fontId="15" fillId="14" borderId="10" xfId="5" applyNumberFormat="1" applyFont="1" applyFill="1" applyBorder="1" applyAlignment="1">
      <alignment horizontal="left" vertical="top" wrapText="1"/>
    </xf>
    <xf numFmtId="2" fontId="15" fillId="14" borderId="10" xfId="5" applyNumberFormat="1" applyFont="1" applyFill="1" applyBorder="1" applyAlignment="1">
      <alignment vertical="top"/>
    </xf>
    <xf numFmtId="4" fontId="15" fillId="14" borderId="10" xfId="5" applyNumberFormat="1" applyFont="1" applyFill="1" applyBorder="1" applyAlignment="1">
      <alignment vertical="top"/>
    </xf>
    <xf numFmtId="0" fontId="13" fillId="0" borderId="13" xfId="0" applyFont="1" applyBorder="1" applyAlignment="1">
      <alignment horizontal="center"/>
    </xf>
    <xf numFmtId="2" fontId="16" fillId="0" borderId="13" xfId="0" applyNumberFormat="1" applyFont="1" applyFill="1" applyBorder="1" applyAlignment="1">
      <alignment horizontal="center" vertical="top"/>
    </xf>
    <xf numFmtId="1" fontId="10" fillId="0" borderId="22" xfId="6" applyNumberFormat="1" applyFont="1" applyFill="1" applyBorder="1" applyAlignment="1">
      <alignment horizontal="center" vertical="top"/>
    </xf>
    <xf numFmtId="2" fontId="13" fillId="0" borderId="17" xfId="6" applyNumberFormat="1" applyFont="1" applyFill="1" applyBorder="1" applyAlignment="1">
      <alignment vertical="top"/>
    </xf>
    <xf numFmtId="4" fontId="13" fillId="0" borderId="23" xfId="6" applyNumberFormat="1" applyFont="1" applyBorder="1" applyAlignment="1">
      <alignment vertical="top"/>
    </xf>
    <xf numFmtId="2" fontId="13" fillId="0" borderId="17" xfId="6" applyNumberFormat="1" applyFont="1" applyBorder="1" applyAlignment="1">
      <alignment vertical="top"/>
    </xf>
    <xf numFmtId="2" fontId="15" fillId="15" borderId="9" xfId="5" applyNumberFormat="1" applyFont="1" applyFill="1" applyBorder="1" applyAlignment="1">
      <alignment vertical="top"/>
    </xf>
    <xf numFmtId="2" fontId="15" fillId="15" borderId="10" xfId="5" applyNumberFormat="1" applyFont="1" applyFill="1" applyBorder="1" applyAlignment="1">
      <alignment vertical="top"/>
    </xf>
    <xf numFmtId="4" fontId="15" fillId="15" borderId="10" xfId="5" applyNumberFormat="1" applyFont="1" applyFill="1" applyBorder="1" applyAlignment="1">
      <alignment vertical="top"/>
    </xf>
    <xf numFmtId="2" fontId="13" fillId="0" borderId="23" xfId="6" applyNumberFormat="1" applyFont="1" applyBorder="1" applyAlignment="1">
      <alignment vertical="top"/>
    </xf>
    <xf numFmtId="2" fontId="15" fillId="16" borderId="24" xfId="5" applyNumberFormat="1" applyFont="1" applyFill="1" applyBorder="1" applyAlignment="1">
      <alignment vertical="top"/>
    </xf>
    <xf numFmtId="2" fontId="15" fillId="16" borderId="21" xfId="5" applyNumberFormat="1" applyFont="1" applyFill="1" applyBorder="1" applyAlignment="1">
      <alignment horizontal="left" vertical="top" wrapText="1"/>
    </xf>
    <xf numFmtId="2" fontId="15" fillId="16" borderId="10" xfId="5" applyNumberFormat="1" applyFont="1" applyFill="1" applyBorder="1" applyAlignment="1">
      <alignment vertical="top"/>
    </xf>
    <xf numFmtId="4" fontId="15" fillId="16" borderId="10" xfId="5" applyNumberFormat="1" applyFont="1" applyFill="1" applyBorder="1" applyAlignment="1">
      <alignment vertical="top"/>
    </xf>
    <xf numFmtId="1" fontId="10" fillId="0" borderId="25" xfId="6" applyNumberFormat="1" applyFont="1" applyFill="1" applyBorder="1" applyAlignment="1">
      <alignment horizontal="center" vertical="top"/>
    </xf>
    <xf numFmtId="2" fontId="13" fillId="0" borderId="23" xfId="6" applyNumberFormat="1" applyFont="1" applyFill="1" applyBorder="1" applyAlignment="1">
      <alignment vertical="top"/>
    </xf>
    <xf numFmtId="2" fontId="15" fillId="14" borderId="21" xfId="5" applyNumberFormat="1" applyFont="1" applyFill="1" applyBorder="1" applyAlignment="1">
      <alignment vertical="top"/>
    </xf>
    <xf numFmtId="2" fontId="15" fillId="17" borderId="9" xfId="5" applyNumberFormat="1" applyFont="1" applyFill="1" applyBorder="1" applyAlignment="1">
      <alignment vertical="top"/>
    </xf>
    <xf numFmtId="2" fontId="15" fillId="17" borderId="10" xfId="5" applyNumberFormat="1" applyFont="1" applyFill="1" applyBorder="1" applyAlignment="1">
      <alignment horizontal="left" vertical="top" wrapText="1"/>
    </xf>
    <xf numFmtId="2" fontId="15" fillId="17" borderId="10" xfId="5" applyNumberFormat="1" applyFont="1" applyFill="1" applyBorder="1" applyAlignment="1">
      <alignment vertical="top"/>
    </xf>
    <xf numFmtId="4" fontId="15" fillId="17" borderId="10" xfId="5" applyNumberFormat="1" applyFont="1" applyFill="1" applyBorder="1" applyAlignment="1">
      <alignment vertical="top"/>
    </xf>
    <xf numFmtId="2" fontId="15" fillId="15" borderId="21" xfId="5" applyNumberFormat="1" applyFont="1" applyFill="1" applyBorder="1" applyAlignment="1">
      <alignment vertical="top"/>
    </xf>
    <xf numFmtId="1" fontId="10" fillId="0" borderId="0" xfId="6" applyNumberFormat="1" applyFont="1" applyFill="1" applyAlignment="1">
      <alignment horizontal="left" vertical="top"/>
    </xf>
    <xf numFmtId="2" fontId="10" fillId="0" borderId="0" xfId="6" applyNumberFormat="1" applyFont="1" applyFill="1" applyAlignment="1">
      <alignment horizontal="left" vertical="top"/>
    </xf>
    <xf numFmtId="2" fontId="13" fillId="0" borderId="0" xfId="6" applyNumberFormat="1" applyFont="1" applyFill="1" applyAlignment="1">
      <alignment vertical="top"/>
    </xf>
    <xf numFmtId="4" fontId="13" fillId="0" borderId="0" xfId="0" applyNumberFormat="1" applyFont="1" applyAlignment="1">
      <alignment vertical="top"/>
    </xf>
    <xf numFmtId="4" fontId="10" fillId="0" borderId="0" xfId="6" applyNumberFormat="1" applyFont="1" applyFill="1" applyAlignment="1">
      <alignment vertical="center"/>
    </xf>
    <xf numFmtId="2" fontId="10" fillId="0" borderId="0" xfId="6" applyNumberFormat="1" applyFont="1" applyFill="1" applyAlignment="1">
      <alignment vertical="center"/>
    </xf>
    <xf numFmtId="1" fontId="10" fillId="0" borderId="0" xfId="6" applyNumberFormat="1" applyFont="1" applyFill="1" applyAlignment="1">
      <alignment horizontal="center" vertical="top"/>
    </xf>
    <xf numFmtId="2" fontId="13" fillId="0" borderId="0" xfId="6" applyNumberFormat="1" applyFont="1" applyFill="1" applyAlignment="1">
      <alignment horizontal="left" vertical="top"/>
    </xf>
    <xf numFmtId="4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horizontal="left" vertical="top" wrapText="1"/>
    </xf>
    <xf numFmtId="4" fontId="13" fillId="0" borderId="0" xfId="6" applyNumberFormat="1" applyFont="1" applyFill="1" applyAlignment="1">
      <alignment vertical="top"/>
    </xf>
    <xf numFmtId="2" fontId="13" fillId="0" borderId="0" xfId="0" applyNumberFormat="1" applyFont="1" applyFill="1" applyAlignment="1">
      <alignment vertical="top"/>
    </xf>
    <xf numFmtId="2" fontId="13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vertical="top"/>
    </xf>
    <xf numFmtId="2" fontId="13" fillId="0" borderId="0" xfId="6" applyNumberFormat="1" applyFont="1" applyAlignment="1">
      <alignment horizontal="left" vertical="top" wrapText="1"/>
    </xf>
    <xf numFmtId="2" fontId="13" fillId="0" borderId="0" xfId="6" applyNumberFormat="1" applyFont="1" applyAlignment="1">
      <alignment vertical="top"/>
    </xf>
    <xf numFmtId="4" fontId="20" fillId="0" borderId="0" xfId="6" applyNumberFormat="1" applyFont="1" applyAlignment="1">
      <alignment vertical="top"/>
    </xf>
    <xf numFmtId="4" fontId="13" fillId="0" borderId="0" xfId="6" applyNumberFormat="1" applyFont="1" applyAlignment="1">
      <alignment vertical="top"/>
    </xf>
    <xf numFmtId="2" fontId="10" fillId="0" borderId="0" xfId="6" applyNumberFormat="1" applyFont="1" applyAlignment="1">
      <alignment vertical="top"/>
    </xf>
    <xf numFmtId="2" fontId="15" fillId="0" borderId="0" xfId="6" applyNumberFormat="1" applyFont="1" applyAlignment="1">
      <alignment vertical="top"/>
    </xf>
    <xf numFmtId="2" fontId="15" fillId="0" borderId="0" xfId="6" applyNumberFormat="1" applyFont="1" applyFill="1" applyBorder="1" applyAlignment="1">
      <alignment vertical="top"/>
    </xf>
    <xf numFmtId="2" fontId="10" fillId="0" borderId="0" xfId="6" applyNumberFormat="1" applyFont="1" applyAlignment="1">
      <alignment horizontal="left" vertical="top" wrapText="1"/>
    </xf>
    <xf numFmtId="2" fontId="13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center" vertical="top"/>
    </xf>
    <xf numFmtId="2" fontId="10" fillId="0" borderId="23" xfId="0" applyNumberFormat="1" applyFont="1" applyBorder="1" applyAlignment="1">
      <alignment vertical="top"/>
    </xf>
    <xf numFmtId="2" fontId="13" fillId="0" borderId="12" xfId="0" applyNumberFormat="1" applyFont="1" applyBorder="1" applyAlignment="1">
      <alignment vertical="top"/>
    </xf>
    <xf numFmtId="0" fontId="13" fillId="18" borderId="21" xfId="0" applyFont="1" applyFill="1" applyBorder="1" applyAlignment="1">
      <alignment horizontal="left" vertical="center" wrapText="1"/>
    </xf>
    <xf numFmtId="4" fontId="13" fillId="18" borderId="21" xfId="0" applyNumberFormat="1" applyFont="1" applyFill="1" applyBorder="1" applyAlignment="1">
      <alignment horizontal="left" vertical="center" wrapText="1"/>
    </xf>
    <xf numFmtId="2" fontId="13" fillId="0" borderId="23" xfId="0" applyNumberFormat="1" applyFont="1" applyBorder="1" applyAlignment="1">
      <alignment vertical="top"/>
    </xf>
    <xf numFmtId="0" fontId="13" fillId="18" borderId="10" xfId="0" applyFont="1" applyFill="1" applyBorder="1" applyAlignment="1">
      <alignment horizontal="left" vertical="center" wrapText="1"/>
    </xf>
    <xf numFmtId="4" fontId="13" fillId="18" borderId="10" xfId="0" applyNumberFormat="1" applyFont="1" applyFill="1" applyBorder="1" applyAlignment="1">
      <alignment horizontal="left" vertical="center" wrapText="1"/>
    </xf>
    <xf numFmtId="1" fontId="17" fillId="0" borderId="26" xfId="6" applyNumberFormat="1" applyFont="1" applyFill="1" applyBorder="1" applyAlignment="1">
      <alignment horizontal="center" vertical="top"/>
    </xf>
    <xf numFmtId="2" fontId="10" fillId="0" borderId="27" xfId="6" applyNumberFormat="1" applyFont="1" applyBorder="1" applyAlignment="1">
      <alignment horizontal="left" vertical="top" wrapText="1"/>
    </xf>
    <xf numFmtId="2" fontId="18" fillId="0" borderId="27" xfId="6" applyNumberFormat="1" applyFont="1" applyBorder="1" applyAlignment="1">
      <alignment vertical="top"/>
    </xf>
    <xf numFmtId="4" fontId="10" fillId="0" borderId="27" xfId="6" applyNumberFormat="1" applyFont="1" applyBorder="1" applyAlignment="1">
      <alignment vertical="top"/>
    </xf>
    <xf numFmtId="2" fontId="17" fillId="0" borderId="27" xfId="6" applyNumberFormat="1" applyFont="1" applyBorder="1" applyAlignment="1">
      <alignment vertical="top"/>
    </xf>
    <xf numFmtId="2" fontId="19" fillId="0" borderId="27" xfId="6" applyNumberFormat="1" applyFont="1" applyBorder="1" applyAlignment="1">
      <alignment vertical="top"/>
    </xf>
    <xf numFmtId="2" fontId="19" fillId="0" borderId="27" xfId="6" applyNumberFormat="1" applyFont="1" applyFill="1" applyBorder="1" applyAlignment="1">
      <alignment vertical="top"/>
    </xf>
    <xf numFmtId="2" fontId="19" fillId="0" borderId="28" xfId="6" applyNumberFormat="1" applyFont="1" applyFill="1" applyBorder="1" applyAlignment="1">
      <alignment vertical="top"/>
    </xf>
    <xf numFmtId="2" fontId="15" fillId="15" borderId="24" xfId="5" applyNumberFormat="1" applyFont="1" applyFill="1" applyBorder="1" applyAlignment="1">
      <alignment vertical="top"/>
    </xf>
    <xf numFmtId="2" fontId="15" fillId="15" borderId="21" xfId="5" applyNumberFormat="1" applyFont="1" applyFill="1" applyBorder="1" applyAlignment="1">
      <alignment horizontal="left" vertical="top" wrapText="1"/>
    </xf>
    <xf numFmtId="4" fontId="15" fillId="15" borderId="21" xfId="5" applyNumberFormat="1" applyFont="1" applyFill="1" applyBorder="1" applyAlignment="1">
      <alignment vertical="top"/>
    </xf>
    <xf numFmtId="2" fontId="10" fillId="0" borderId="21" xfId="0" applyNumberFormat="1" applyFont="1" applyBorder="1" applyAlignment="1">
      <alignment vertical="top"/>
    </xf>
    <xf numFmtId="2" fontId="11" fillId="6" borderId="29" xfId="5" applyNumberFormat="1" applyFont="1" applyFill="1" applyBorder="1" applyAlignment="1">
      <alignment vertical="top"/>
    </xf>
    <xf numFmtId="2" fontId="11" fillId="10" borderId="21" xfId="5" applyNumberFormat="1" applyFont="1" applyFill="1" applyBorder="1" applyAlignment="1">
      <alignment vertical="top"/>
    </xf>
    <xf numFmtId="2" fontId="15" fillId="11" borderId="21" xfId="5" applyNumberFormat="1" applyFont="1" applyFill="1" applyBorder="1" applyAlignment="1">
      <alignment vertical="top"/>
    </xf>
    <xf numFmtId="2" fontId="15" fillId="13" borderId="21" xfId="5" applyNumberFormat="1" applyFont="1" applyFill="1" applyBorder="1" applyAlignment="1">
      <alignment vertical="top"/>
    </xf>
    <xf numFmtId="49" fontId="13" fillId="0" borderId="23" xfId="6" applyNumberFormat="1" applyFont="1" applyBorder="1" applyAlignment="1">
      <alignment vertical="top"/>
    </xf>
    <xf numFmtId="2" fontId="15" fillId="16" borderId="21" xfId="5" applyNumberFormat="1" applyFont="1" applyFill="1" applyBorder="1" applyAlignment="1">
      <alignment vertical="top"/>
    </xf>
    <xf numFmtId="2" fontId="10" fillId="0" borderId="0" xfId="6" applyNumberFormat="1" applyFont="1" applyFill="1" applyAlignment="1">
      <alignment horizontal="center" vertical="top"/>
    </xf>
    <xf numFmtId="1" fontId="10" fillId="0" borderId="30" xfId="6" applyNumberFormat="1" applyFont="1" applyFill="1" applyBorder="1" applyAlignment="1">
      <alignment horizontal="center" vertical="top"/>
    </xf>
    <xf numFmtId="2" fontId="13" fillId="0" borderId="31" xfId="6" applyNumberFormat="1" applyFont="1" applyFill="1" applyBorder="1" applyAlignment="1">
      <alignment vertical="top"/>
    </xf>
    <xf numFmtId="2" fontId="13" fillId="0" borderId="31" xfId="0" applyNumberFormat="1" applyFont="1" applyBorder="1" applyAlignment="1">
      <alignment vertical="top"/>
    </xf>
    <xf numFmtId="2" fontId="22" fillId="0" borderId="0" xfId="6" applyNumberFormat="1" applyFont="1" applyAlignment="1">
      <alignment horizontal="left" vertical="top" wrapText="1"/>
    </xf>
    <xf numFmtId="2" fontId="22" fillId="0" borderId="0" xfId="6" applyNumberFormat="1" applyFont="1" applyAlignment="1">
      <alignment vertical="top"/>
    </xf>
    <xf numFmtId="2" fontId="13" fillId="0" borderId="32" xfId="0" applyNumberFormat="1" applyFont="1" applyBorder="1" applyAlignment="1">
      <alignment vertical="top"/>
    </xf>
    <xf numFmtId="2" fontId="13" fillId="0" borderId="33" xfId="0" applyNumberFormat="1" applyFont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3" fillId="0" borderId="0" xfId="0" applyNumberFormat="1" applyFont="1" applyBorder="1" applyAlignment="1">
      <alignment vertical="top"/>
    </xf>
    <xf numFmtId="2" fontId="13" fillId="0" borderId="34" xfId="0" applyNumberFormat="1" applyFont="1" applyBorder="1" applyAlignment="1">
      <alignment vertical="top"/>
    </xf>
    <xf numFmtId="2" fontId="11" fillId="10" borderId="35" xfId="5" applyNumberFormat="1" applyFont="1" applyFill="1" applyBorder="1" applyAlignment="1">
      <alignment vertical="top"/>
    </xf>
    <xf numFmtId="2" fontId="15" fillId="11" borderId="35" xfId="5" applyNumberFormat="1" applyFont="1" applyFill="1" applyBorder="1" applyAlignment="1">
      <alignment vertical="top"/>
    </xf>
    <xf numFmtId="2" fontId="15" fillId="13" borderId="35" xfId="5" applyNumberFormat="1" applyFont="1" applyFill="1" applyBorder="1" applyAlignment="1">
      <alignment vertical="top"/>
    </xf>
    <xf numFmtId="2" fontId="15" fillId="14" borderId="35" xfId="5" applyNumberFormat="1" applyFont="1" applyFill="1" applyBorder="1" applyAlignment="1">
      <alignment vertical="top"/>
    </xf>
    <xf numFmtId="2" fontId="15" fillId="15" borderId="35" xfId="5" applyNumberFormat="1" applyFont="1" applyFill="1" applyBorder="1" applyAlignment="1">
      <alignment vertical="top"/>
    </xf>
    <xf numFmtId="2" fontId="15" fillId="16" borderId="35" xfId="5" applyNumberFormat="1" applyFont="1" applyFill="1" applyBorder="1" applyAlignment="1">
      <alignment vertical="top"/>
    </xf>
    <xf numFmtId="2" fontId="15" fillId="17" borderId="29" xfId="5" applyNumberFormat="1" applyFont="1" applyFill="1" applyBorder="1" applyAlignment="1">
      <alignment vertical="top"/>
    </xf>
    <xf numFmtId="2" fontId="13" fillId="0" borderId="36" xfId="0" applyNumberFormat="1" applyFont="1" applyBorder="1" applyAlignment="1">
      <alignment vertical="top"/>
    </xf>
    <xf numFmtId="2" fontId="15" fillId="15" borderId="29" xfId="5" applyNumberFormat="1" applyFont="1" applyFill="1" applyBorder="1" applyAlignment="1">
      <alignment vertical="top"/>
    </xf>
    <xf numFmtId="0" fontId="13" fillId="18" borderId="35" xfId="0" applyFont="1" applyFill="1" applyBorder="1" applyAlignment="1">
      <alignment horizontal="left" vertical="center" wrapText="1"/>
    </xf>
    <xf numFmtId="0" fontId="13" fillId="18" borderId="29" xfId="0" applyFont="1" applyFill="1" applyBorder="1" applyAlignment="1">
      <alignment horizontal="left" vertical="center" wrapText="1"/>
    </xf>
    <xf numFmtId="2" fontId="15" fillId="17" borderId="21" xfId="5" applyNumberFormat="1" applyFont="1" applyFill="1" applyBorder="1" applyAlignment="1">
      <alignment vertical="top"/>
    </xf>
    <xf numFmtId="2" fontId="15" fillId="17" borderId="35" xfId="5" applyNumberFormat="1" applyFont="1" applyFill="1" applyBorder="1" applyAlignment="1">
      <alignment vertical="top"/>
    </xf>
    <xf numFmtId="4" fontId="10" fillId="0" borderId="13" xfId="6" applyNumberFormat="1" applyFont="1" applyBorder="1" applyAlignment="1">
      <alignment vertical="top"/>
    </xf>
    <xf numFmtId="4" fontId="10" fillId="0" borderId="18" xfId="6" applyNumberFormat="1" applyFont="1" applyBorder="1" applyAlignment="1">
      <alignment vertical="top"/>
    </xf>
    <xf numFmtId="4" fontId="10" fillId="0" borderId="17" xfId="6" applyNumberFormat="1" applyFont="1" applyBorder="1" applyAlignment="1">
      <alignment vertical="top"/>
    </xf>
    <xf numFmtId="4" fontId="10" fillId="0" borderId="23" xfId="6" applyNumberFormat="1" applyFont="1" applyFill="1" applyBorder="1" applyAlignment="1">
      <alignment vertical="top"/>
    </xf>
    <xf numFmtId="4" fontId="10" fillId="0" borderId="31" xfId="6" applyNumberFormat="1" applyFont="1" applyBorder="1" applyAlignment="1">
      <alignment vertical="top"/>
    </xf>
    <xf numFmtId="1" fontId="10" fillId="0" borderId="13" xfId="6" applyNumberFormat="1" applyFont="1" applyFill="1" applyBorder="1" applyAlignment="1">
      <alignment horizontal="center" vertical="top"/>
    </xf>
    <xf numFmtId="2" fontId="10" fillId="0" borderId="13" xfId="0" applyNumberFormat="1" applyFont="1" applyBorder="1" applyAlignment="1">
      <alignment vertical="top"/>
    </xf>
    <xf numFmtId="2" fontId="10" fillId="0" borderId="0" xfId="0" applyNumberFormat="1" applyFont="1" applyAlignment="1">
      <alignment vertical="top"/>
    </xf>
    <xf numFmtId="4" fontId="10" fillId="19" borderId="13" xfId="6" applyNumberFormat="1" applyFont="1" applyFill="1" applyBorder="1" applyAlignment="1">
      <alignment vertical="top"/>
    </xf>
    <xf numFmtId="4" fontId="10" fillId="19" borderId="31" xfId="6" applyNumberFormat="1" applyFont="1" applyFill="1" applyBorder="1" applyAlignment="1">
      <alignment vertical="top"/>
    </xf>
    <xf numFmtId="4" fontId="10" fillId="19" borderId="17" xfId="6" applyNumberFormat="1" applyFont="1" applyFill="1" applyBorder="1" applyAlignment="1">
      <alignment vertical="top"/>
    </xf>
    <xf numFmtId="4" fontId="10" fillId="19" borderId="18" xfId="6" applyNumberFormat="1" applyFont="1" applyFill="1" applyBorder="1" applyAlignment="1">
      <alignment vertical="top"/>
    </xf>
    <xf numFmtId="0" fontId="13" fillId="7" borderId="13" xfId="0" applyFont="1" applyFill="1" applyBorder="1" applyAlignment="1">
      <alignment horizontal="left"/>
    </xf>
    <xf numFmtId="2" fontId="13" fillId="0" borderId="13" xfId="6" applyNumberFormat="1" applyFont="1" applyBorder="1" applyAlignment="1">
      <alignment horizontal="left" vertical="top"/>
    </xf>
    <xf numFmtId="2" fontId="13" fillId="0" borderId="0" xfId="6" applyNumberFormat="1" applyFont="1" applyFill="1" applyBorder="1" applyAlignment="1">
      <alignment horizontal="left" vertical="top" wrapText="1"/>
    </xf>
    <xf numFmtId="2" fontId="13" fillId="0" borderId="17" xfId="0" applyNumberFormat="1" applyFont="1" applyBorder="1" applyAlignment="1">
      <alignment vertical="top"/>
    </xf>
    <xf numFmtId="2" fontId="10" fillId="0" borderId="23" xfId="0" applyNumberFormat="1" applyFont="1" applyFill="1" applyBorder="1" applyAlignment="1">
      <alignment horizontal="center" vertical="top" wrapText="1"/>
    </xf>
    <xf numFmtId="4" fontId="10" fillId="0" borderId="23" xfId="6" applyNumberFormat="1" applyFont="1" applyBorder="1" applyAlignment="1">
      <alignment vertical="top"/>
    </xf>
    <xf numFmtId="2" fontId="10" fillId="0" borderId="23" xfId="6" applyNumberFormat="1" applyFont="1" applyBorder="1" applyAlignment="1">
      <alignment vertical="top"/>
    </xf>
    <xf numFmtId="2" fontId="10" fillId="0" borderId="23" xfId="6" applyNumberFormat="1" applyFont="1" applyFill="1" applyBorder="1" applyAlignment="1">
      <alignment vertical="top"/>
    </xf>
    <xf numFmtId="2" fontId="10" fillId="0" borderId="34" xfId="0" applyNumberFormat="1" applyFont="1" applyBorder="1" applyAlignment="1">
      <alignment vertical="top"/>
    </xf>
    <xf numFmtId="2" fontId="15" fillId="17" borderId="24" xfId="5" applyNumberFormat="1" applyFont="1" applyFill="1" applyBorder="1" applyAlignment="1">
      <alignment vertical="top"/>
    </xf>
    <xf numFmtId="2" fontId="15" fillId="17" borderId="21" xfId="5" applyNumberFormat="1" applyFont="1" applyFill="1" applyBorder="1" applyAlignment="1">
      <alignment horizontal="left" vertical="top" wrapText="1"/>
    </xf>
    <xf numFmtId="4" fontId="15" fillId="17" borderId="21" xfId="5" applyNumberFormat="1" applyFont="1" applyFill="1" applyBorder="1" applyAlignment="1">
      <alignment vertical="top"/>
    </xf>
    <xf numFmtId="2" fontId="15" fillId="19" borderId="13" xfId="5" applyNumberFormat="1" applyFont="1" applyFill="1" applyBorder="1" applyAlignment="1">
      <alignment vertical="top"/>
    </xf>
    <xf numFmtId="2" fontId="15" fillId="19" borderId="13" xfId="5" applyNumberFormat="1" applyFont="1" applyFill="1" applyBorder="1" applyAlignment="1">
      <alignment horizontal="left" vertical="top" wrapText="1"/>
    </xf>
    <xf numFmtId="4" fontId="15" fillId="19" borderId="13" xfId="5" applyNumberFormat="1" applyFont="1" applyFill="1" applyBorder="1" applyAlignment="1">
      <alignment vertical="top"/>
    </xf>
    <xf numFmtId="2" fontId="13" fillId="19" borderId="13" xfId="5" applyNumberFormat="1" applyFont="1" applyFill="1" applyBorder="1" applyAlignment="1">
      <alignment horizontal="left" vertical="top" wrapText="1"/>
    </xf>
    <xf numFmtId="2" fontId="15" fillId="12" borderId="40" xfId="5" applyNumberFormat="1" applyFont="1" applyFill="1" applyBorder="1" applyAlignment="1">
      <alignment horizontal="left" vertical="top" wrapText="1"/>
    </xf>
    <xf numFmtId="2" fontId="15" fillId="12" borderId="39" xfId="5" applyNumberFormat="1" applyFont="1" applyFill="1" applyBorder="1" applyAlignment="1">
      <alignment vertical="top"/>
    </xf>
    <xf numFmtId="2" fontId="15" fillId="12" borderId="40" xfId="5" applyNumberFormat="1" applyFont="1" applyFill="1" applyBorder="1" applyAlignment="1">
      <alignment vertical="top"/>
    </xf>
    <xf numFmtId="4" fontId="15" fillId="12" borderId="40" xfId="5" applyNumberFormat="1" applyFont="1" applyFill="1" applyBorder="1" applyAlignment="1">
      <alignment vertical="top"/>
    </xf>
    <xf numFmtId="2" fontId="15" fillId="12" borderId="0" xfId="5" applyNumberFormat="1" applyFont="1" applyFill="1" applyBorder="1" applyAlignment="1">
      <alignment vertical="top"/>
    </xf>
    <xf numFmtId="2" fontId="15" fillId="12" borderId="41" xfId="5" applyNumberFormat="1" applyFont="1" applyFill="1" applyBorder="1" applyAlignment="1">
      <alignment vertical="top"/>
    </xf>
    <xf numFmtId="2" fontId="15" fillId="13" borderId="24" xfId="5" applyNumberFormat="1" applyFont="1" applyFill="1" applyBorder="1" applyAlignment="1">
      <alignment vertical="top"/>
    </xf>
    <xf numFmtId="2" fontId="15" fillId="13" borderId="0" xfId="5" applyNumberFormat="1" applyFont="1" applyFill="1" applyBorder="1" applyAlignment="1">
      <alignment horizontal="left" vertical="top" wrapText="1"/>
    </xf>
    <xf numFmtId="4" fontId="15" fillId="13" borderId="21" xfId="5" applyNumberFormat="1" applyFont="1" applyFill="1" applyBorder="1" applyAlignment="1">
      <alignment vertical="top"/>
    </xf>
    <xf numFmtId="2" fontId="15" fillId="19" borderId="13" xfId="5" applyNumberFormat="1" applyFont="1" applyFill="1" applyBorder="1" applyAlignment="1">
      <alignment horizontal="center" vertical="top"/>
    </xf>
    <xf numFmtId="1" fontId="10" fillId="0" borderId="33" xfId="6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top"/>
    </xf>
    <xf numFmtId="4" fontId="13" fillId="0" borderId="0" xfId="6" applyNumberFormat="1" applyFont="1" applyBorder="1" applyAlignment="1">
      <alignment vertical="top"/>
    </xf>
    <xf numFmtId="4" fontId="10" fillId="19" borderId="0" xfId="6" applyNumberFormat="1" applyFont="1" applyFill="1" applyBorder="1" applyAlignment="1">
      <alignment vertical="top"/>
    </xf>
    <xf numFmtId="2" fontId="13" fillId="0" borderId="0" xfId="6" applyNumberFormat="1" applyFont="1" applyFill="1" applyBorder="1" applyAlignment="1">
      <alignment vertical="top"/>
    </xf>
    <xf numFmtId="49" fontId="13" fillId="0" borderId="0" xfId="6" applyNumberFormat="1" applyFont="1" applyBorder="1" applyAlignment="1">
      <alignment vertical="top" wrapText="1"/>
    </xf>
    <xf numFmtId="49" fontId="13" fillId="0" borderId="0" xfId="6" applyNumberFormat="1" applyFont="1" applyBorder="1" applyAlignment="1">
      <alignment vertical="top"/>
    </xf>
    <xf numFmtId="0" fontId="10" fillId="19" borderId="13" xfId="5" applyNumberFormat="1" applyFont="1" applyFill="1" applyBorder="1" applyAlignment="1">
      <alignment horizontal="center" vertical="top"/>
    </xf>
    <xf numFmtId="4" fontId="10" fillId="0" borderId="0" xfId="6" applyNumberFormat="1" applyFont="1" applyBorder="1" applyAlignment="1">
      <alignment vertical="top"/>
    </xf>
    <xf numFmtId="2" fontId="15" fillId="8" borderId="39" xfId="5" applyNumberFormat="1" applyFont="1" applyFill="1" applyBorder="1" applyAlignment="1">
      <alignment vertical="top"/>
    </xf>
    <xf numFmtId="2" fontId="15" fillId="8" borderId="40" xfId="5" applyNumberFormat="1" applyFont="1" applyFill="1" applyBorder="1" applyAlignment="1">
      <alignment horizontal="left" vertical="top" wrapText="1"/>
    </xf>
    <xf numFmtId="2" fontId="15" fillId="8" borderId="40" xfId="5" applyNumberFormat="1" applyFont="1" applyFill="1" applyBorder="1" applyAlignment="1">
      <alignment vertical="top"/>
    </xf>
    <xf numFmtId="4" fontId="15" fillId="8" borderId="40" xfId="5" applyNumberFormat="1" applyFont="1" applyFill="1" applyBorder="1" applyAlignment="1">
      <alignment vertical="top"/>
    </xf>
    <xf numFmtId="2" fontId="15" fillId="8" borderId="42" xfId="5" applyNumberFormat="1" applyFont="1" applyFill="1" applyBorder="1" applyAlignment="1">
      <alignment vertical="top"/>
    </xf>
    <xf numFmtId="2" fontId="13" fillId="0" borderId="17" xfId="6" applyNumberFormat="1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center"/>
    </xf>
    <xf numFmtId="2" fontId="15" fillId="9" borderId="24" xfId="5" applyNumberFormat="1" applyFont="1" applyFill="1" applyBorder="1" applyAlignment="1">
      <alignment vertical="top"/>
    </xf>
    <xf numFmtId="4" fontId="15" fillId="9" borderId="21" xfId="5" applyNumberFormat="1" applyFont="1" applyFill="1" applyBorder="1" applyAlignment="1">
      <alignment vertical="top"/>
    </xf>
    <xf numFmtId="2" fontId="10" fillId="0" borderId="13" xfId="6" applyNumberFormat="1" applyFont="1" applyFill="1" applyBorder="1" applyAlignment="1">
      <alignment horizontal="left" vertical="top" wrapText="1"/>
    </xf>
    <xf numFmtId="1" fontId="15" fillId="19" borderId="13" xfId="5" applyNumberFormat="1" applyFont="1" applyFill="1" applyBorder="1" applyAlignment="1">
      <alignment horizontal="center" vertical="top"/>
    </xf>
    <xf numFmtId="0" fontId="23" fillId="0" borderId="13" xfId="0" applyFont="1" applyBorder="1" applyAlignment="1">
      <alignment horizontal="center"/>
    </xf>
    <xf numFmtId="2" fontId="13" fillId="0" borderId="44" xfId="0" applyNumberFormat="1" applyFont="1" applyBorder="1" applyAlignment="1">
      <alignment vertical="top"/>
    </xf>
    <xf numFmtId="2" fontId="15" fillId="9" borderId="37" xfId="5" applyNumberFormat="1" applyFont="1" applyFill="1" applyBorder="1" applyAlignment="1">
      <alignment vertical="top"/>
    </xf>
    <xf numFmtId="2" fontId="15" fillId="9" borderId="38" xfId="5" applyNumberFormat="1" applyFont="1" applyFill="1" applyBorder="1" applyAlignment="1">
      <alignment vertical="top"/>
    </xf>
    <xf numFmtId="0" fontId="13" fillId="0" borderId="48" xfId="0" applyFont="1" applyBorder="1" applyAlignment="1">
      <alignment wrapText="1"/>
    </xf>
    <xf numFmtId="0" fontId="24" fillId="0" borderId="48" xfId="0" applyFont="1" applyBorder="1"/>
    <xf numFmtId="0" fontId="13" fillId="0" borderId="49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2" fontId="13" fillId="0" borderId="41" xfId="0" applyNumberFormat="1" applyFont="1" applyBorder="1" applyAlignment="1">
      <alignment vertical="top"/>
    </xf>
    <xf numFmtId="2" fontId="13" fillId="0" borderId="0" xfId="0" applyNumberFormat="1" applyFont="1" applyBorder="1" applyAlignment="1">
      <alignment horizontal="center" vertical="top"/>
    </xf>
    <xf numFmtId="2" fontId="22" fillId="0" borderId="0" xfId="6" applyNumberFormat="1" applyFont="1" applyAlignment="1">
      <alignment horizontal="center" vertical="top" wrapText="1"/>
    </xf>
    <xf numFmtId="2" fontId="10" fillId="0" borderId="0" xfId="6" applyNumberFormat="1" applyFont="1" applyFill="1" applyAlignment="1">
      <alignment horizontal="center" vertical="top"/>
    </xf>
    <xf numFmtId="1" fontId="15" fillId="18" borderId="9" xfId="6" applyNumberFormat="1" applyFont="1" applyFill="1" applyBorder="1" applyAlignment="1">
      <alignment horizontal="left" vertical="center" wrapText="1"/>
    </xf>
    <xf numFmtId="1" fontId="10" fillId="18" borderId="10" xfId="6" applyNumberFormat="1" applyFont="1" applyFill="1" applyBorder="1" applyAlignment="1">
      <alignment horizontal="left" vertical="center" wrapText="1"/>
    </xf>
    <xf numFmtId="1" fontId="15" fillId="18" borderId="24" xfId="6" applyNumberFormat="1" applyFont="1" applyFill="1" applyBorder="1" applyAlignment="1">
      <alignment horizontal="left" vertical="center" wrapText="1"/>
    </xf>
    <xf numFmtId="1" fontId="15" fillId="18" borderId="21" xfId="6" applyNumberFormat="1" applyFont="1" applyFill="1" applyBorder="1" applyAlignment="1">
      <alignment horizontal="left" vertical="center" wrapText="1"/>
    </xf>
    <xf numFmtId="2" fontId="10" fillId="0" borderId="0" xfId="6" applyNumberFormat="1" applyFont="1" applyFill="1" applyAlignment="1">
      <alignment horizontal="center" vertical="center" wrapText="1"/>
    </xf>
    <xf numFmtId="49" fontId="13" fillId="0" borderId="37" xfId="6" applyNumberFormat="1" applyFont="1" applyBorder="1" applyAlignment="1">
      <alignment horizontal="center" vertical="top"/>
    </xf>
    <xf numFmtId="49" fontId="13" fillId="0" borderId="46" xfId="6" applyNumberFormat="1" applyFont="1" applyBorder="1" applyAlignment="1">
      <alignment horizontal="center" vertical="top"/>
    </xf>
    <xf numFmtId="2" fontId="13" fillId="0" borderId="43" xfId="6" applyNumberFormat="1" applyFont="1" applyFill="1" applyBorder="1" applyAlignment="1">
      <alignment horizontal="center" vertical="top"/>
    </xf>
    <xf numFmtId="2" fontId="13" fillId="0" borderId="45" xfId="6" applyNumberFormat="1" applyFont="1" applyFill="1" applyBorder="1" applyAlignment="1">
      <alignment horizontal="center" vertical="top"/>
    </xf>
    <xf numFmtId="2" fontId="13" fillId="0" borderId="47" xfId="6" applyNumberFormat="1" applyFont="1" applyFill="1" applyBorder="1" applyAlignment="1">
      <alignment horizontal="center" vertical="top"/>
    </xf>
  </cellXfs>
  <cellStyles count="10">
    <cellStyle name="Bun" xfId="1"/>
    <cellStyle name="Calcul" xfId="2"/>
    <cellStyle name="Celulă legată" xfId="3"/>
    <cellStyle name="Ieșire" xfId="4"/>
    <cellStyle name="Neutral" xfId="5" builtinId="28"/>
    <cellStyle name="Normal" xfId="0" builtinId="0"/>
    <cellStyle name="Normal 2" xfId="6"/>
    <cellStyle name="Normal_PROGRAM 2015 ITM" xfId="7"/>
    <cellStyle name="Notă" xfId="8"/>
    <cellStyle name="Text avertisment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4"/>
  <sheetViews>
    <sheetView tabSelected="1" zoomScaleNormal="100" workbookViewId="0">
      <pane ySplit="10" topLeftCell="A41" activePane="bottomLeft" state="frozen"/>
      <selection pane="bottomLeft" activeCell="O59" sqref="O59"/>
    </sheetView>
  </sheetViews>
  <sheetFormatPr defaultRowHeight="15"/>
  <cols>
    <col min="1" max="1" width="6.42578125" style="99" customWidth="1"/>
    <col min="2" max="2" width="31.85546875" style="98" customWidth="1"/>
    <col min="3" max="3" width="10.5703125" style="26" customWidth="1"/>
    <col min="4" max="4" width="11.42578125" style="78" customWidth="1"/>
    <col min="5" max="5" width="11.7109375" style="78" bestFit="1" customWidth="1"/>
    <col min="6" max="6" width="13" style="26" customWidth="1"/>
    <col min="7" max="8" width="13.5703125" style="26" customWidth="1"/>
    <col min="9" max="9" width="13.7109375" style="26" customWidth="1"/>
    <col min="10" max="10" width="10.5703125" style="26" customWidth="1"/>
    <col min="11" max="11" width="21.140625" style="26" customWidth="1"/>
    <col min="12" max="16384" width="9.140625" style="26"/>
  </cols>
  <sheetData>
    <row r="1" spans="1:11">
      <c r="A1" s="75" t="s">
        <v>53</v>
      </c>
      <c r="B1" s="76"/>
      <c r="C1" s="77"/>
      <c r="E1" s="79"/>
      <c r="F1" s="80"/>
      <c r="G1" s="80"/>
      <c r="H1" s="80"/>
      <c r="I1" s="80"/>
      <c r="J1" s="77"/>
      <c r="K1" s="77"/>
    </row>
    <row r="2" spans="1:11">
      <c r="A2" s="75" t="s">
        <v>110</v>
      </c>
      <c r="B2" s="76"/>
      <c r="C2" s="77"/>
      <c r="E2" s="79"/>
      <c r="F2" s="80"/>
      <c r="G2" s="80"/>
      <c r="H2" s="80"/>
      <c r="I2" s="80"/>
      <c r="J2" s="77"/>
      <c r="K2" s="77"/>
    </row>
    <row r="3" spans="1:11">
      <c r="A3" s="81"/>
      <c r="C3" s="77"/>
      <c r="E3" s="83"/>
      <c r="G3" s="84"/>
      <c r="H3" s="84"/>
      <c r="I3" s="218" t="s">
        <v>54</v>
      </c>
      <c r="J3" s="218"/>
      <c r="K3" s="84"/>
    </row>
    <row r="4" spans="1:11">
      <c r="A4" s="81"/>
      <c r="B4" s="82"/>
      <c r="C4" s="77"/>
      <c r="E4" s="83"/>
      <c r="F4" s="84"/>
      <c r="G4" s="84"/>
      <c r="H4" s="84"/>
      <c r="I4" s="218" t="s">
        <v>55</v>
      </c>
      <c r="J4" s="218"/>
      <c r="K4" s="84"/>
    </row>
    <row r="5" spans="1:11">
      <c r="A5" s="81"/>
      <c r="B5" s="82"/>
      <c r="C5" s="77"/>
      <c r="E5" s="83"/>
      <c r="F5" s="84"/>
      <c r="G5" s="84"/>
      <c r="H5" s="84"/>
      <c r="I5" s="218" t="s">
        <v>56</v>
      </c>
      <c r="J5" s="218"/>
      <c r="K5" s="84"/>
    </row>
    <row r="6" spans="1:11">
      <c r="A6" s="81"/>
      <c r="B6" s="82"/>
      <c r="C6" s="77"/>
      <c r="E6" s="79"/>
      <c r="F6" s="80"/>
      <c r="G6" s="80"/>
      <c r="H6" s="80"/>
      <c r="I6" s="218"/>
      <c r="J6" s="218"/>
      <c r="K6" s="80"/>
    </row>
    <row r="7" spans="1:11">
      <c r="A7" s="81"/>
      <c r="B7" s="82"/>
      <c r="C7" s="77"/>
      <c r="E7" s="79"/>
      <c r="F7" s="80"/>
      <c r="G7" s="80"/>
      <c r="H7" s="80"/>
      <c r="I7" s="125"/>
      <c r="J7" s="125"/>
      <c r="K7" s="80"/>
    </row>
    <row r="8" spans="1:11">
      <c r="A8" s="81"/>
      <c r="B8" s="82"/>
      <c r="C8" s="77"/>
      <c r="E8" s="79"/>
      <c r="F8" s="223" t="s">
        <v>81</v>
      </c>
      <c r="G8" s="223"/>
      <c r="H8" s="80"/>
      <c r="I8" s="125"/>
      <c r="J8" s="125"/>
      <c r="K8" s="80"/>
    </row>
    <row r="9" spans="1:11">
      <c r="A9" s="218" t="s">
        <v>125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1" ht="15.75" thickBot="1">
      <c r="A10" s="81"/>
      <c r="B10" s="85"/>
      <c r="C10" s="77"/>
      <c r="D10" s="86"/>
      <c r="E10" s="86"/>
      <c r="F10" s="77"/>
      <c r="G10" s="77"/>
      <c r="H10" s="77"/>
      <c r="I10" s="77"/>
      <c r="J10" s="77"/>
      <c r="K10" s="77"/>
    </row>
    <row r="11" spans="1:11" ht="135.75" thickBot="1">
      <c r="A11" s="1" t="s">
        <v>12</v>
      </c>
      <c r="B11" s="1" t="s">
        <v>51</v>
      </c>
      <c r="C11" s="1" t="s">
        <v>8</v>
      </c>
      <c r="D11" s="2" t="s">
        <v>3</v>
      </c>
      <c r="E11" s="2" t="s">
        <v>4</v>
      </c>
      <c r="F11" s="3" t="s">
        <v>0</v>
      </c>
      <c r="G11" s="3" t="s">
        <v>1</v>
      </c>
      <c r="H11" s="3" t="s">
        <v>2</v>
      </c>
      <c r="I11" s="3" t="s">
        <v>5</v>
      </c>
      <c r="J11" s="4" t="s">
        <v>40</v>
      </c>
      <c r="K11" s="4" t="s">
        <v>6</v>
      </c>
    </row>
    <row r="12" spans="1:11" ht="15.75" thickBot="1">
      <c r="A12" s="5" t="s">
        <v>41</v>
      </c>
      <c r="B12" s="6"/>
      <c r="C12" s="7"/>
      <c r="D12" s="8"/>
      <c r="E12" s="8"/>
      <c r="F12" s="7"/>
      <c r="G12" s="7"/>
      <c r="H12" s="7"/>
      <c r="I12" s="7"/>
      <c r="J12" s="119"/>
      <c r="K12" s="119"/>
    </row>
    <row r="13" spans="1:11" ht="12.75" customHeight="1">
      <c r="A13" s="9">
        <v>1</v>
      </c>
      <c r="B13" s="17" t="s">
        <v>27</v>
      </c>
      <c r="C13" s="18" t="s">
        <v>28</v>
      </c>
      <c r="D13" s="10">
        <v>139.76</v>
      </c>
      <c r="E13" s="11">
        <f>D13*119%</f>
        <v>166.31439999999998</v>
      </c>
      <c r="F13" s="12" t="s">
        <v>39</v>
      </c>
      <c r="G13" s="13" t="s">
        <v>38</v>
      </c>
      <c r="H13" s="14" t="s">
        <v>122</v>
      </c>
      <c r="I13" s="14" t="s">
        <v>123</v>
      </c>
      <c r="J13" s="15" t="s">
        <v>7</v>
      </c>
      <c r="K13" s="131" t="s">
        <v>76</v>
      </c>
    </row>
    <row r="14" spans="1:11" ht="12.75" customHeight="1">
      <c r="A14" s="16">
        <v>2</v>
      </c>
      <c r="B14" s="19" t="s">
        <v>126</v>
      </c>
      <c r="C14" s="20" t="s">
        <v>71</v>
      </c>
      <c r="D14" s="10">
        <f t="shared" ref="D14:D18" si="0">E14/1.19</f>
        <v>2759.6638655462184</v>
      </c>
      <c r="E14" s="11">
        <v>3284</v>
      </c>
      <c r="F14" s="12" t="s">
        <v>39</v>
      </c>
      <c r="G14" s="13" t="s">
        <v>38</v>
      </c>
      <c r="H14" s="14" t="s">
        <v>122</v>
      </c>
      <c r="I14" s="14" t="s">
        <v>123</v>
      </c>
      <c r="J14" s="15" t="s">
        <v>7</v>
      </c>
      <c r="K14" s="131" t="s">
        <v>76</v>
      </c>
    </row>
    <row r="15" spans="1:11" ht="12.75" customHeight="1">
      <c r="A15" s="9">
        <v>3</v>
      </c>
      <c r="B15" s="17" t="s">
        <v>11</v>
      </c>
      <c r="C15" s="18" t="s">
        <v>16</v>
      </c>
      <c r="D15" s="10">
        <f t="shared" si="0"/>
        <v>3552.9411764705883</v>
      </c>
      <c r="E15" s="11">
        <v>4228</v>
      </c>
      <c r="F15" s="12" t="s">
        <v>39</v>
      </c>
      <c r="G15" s="13" t="s">
        <v>38</v>
      </c>
      <c r="H15" s="14" t="s">
        <v>122</v>
      </c>
      <c r="I15" s="14" t="s">
        <v>123</v>
      </c>
      <c r="J15" s="15" t="s">
        <v>7</v>
      </c>
      <c r="K15" s="131" t="s">
        <v>76</v>
      </c>
    </row>
    <row r="16" spans="1:11" ht="12.75" customHeight="1">
      <c r="A16" s="16">
        <v>4</v>
      </c>
      <c r="B16" s="17" t="s">
        <v>29</v>
      </c>
      <c r="C16" s="18" t="s">
        <v>30</v>
      </c>
      <c r="D16" s="10">
        <v>130.80000000000001</v>
      </c>
      <c r="E16" s="21">
        <v>195</v>
      </c>
      <c r="F16" s="22" t="s">
        <v>39</v>
      </c>
      <c r="G16" s="13" t="s">
        <v>38</v>
      </c>
      <c r="H16" s="14" t="s">
        <v>122</v>
      </c>
      <c r="I16" s="14" t="s">
        <v>123</v>
      </c>
      <c r="J16" s="15" t="s">
        <v>7</v>
      </c>
      <c r="K16" s="131" t="s">
        <v>76</v>
      </c>
    </row>
    <row r="17" spans="1:11" ht="12.75" customHeight="1">
      <c r="A17" s="9">
        <v>5</v>
      </c>
      <c r="B17" s="17" t="s">
        <v>111</v>
      </c>
      <c r="C17" s="18" t="s">
        <v>112</v>
      </c>
      <c r="D17" s="10">
        <f t="shared" si="0"/>
        <v>21.008403361344538</v>
      </c>
      <c r="E17" s="11">
        <v>25</v>
      </c>
      <c r="F17" s="22" t="s">
        <v>39</v>
      </c>
      <c r="G17" s="23" t="s">
        <v>38</v>
      </c>
      <c r="H17" s="24" t="s">
        <v>122</v>
      </c>
      <c r="I17" s="24" t="s">
        <v>123</v>
      </c>
      <c r="J17" s="15" t="s">
        <v>7</v>
      </c>
      <c r="K17" s="131" t="s">
        <v>76</v>
      </c>
    </row>
    <row r="18" spans="1:11" ht="12.75" customHeight="1">
      <c r="A18" s="16">
        <v>6</v>
      </c>
      <c r="B18" s="17" t="s">
        <v>113</v>
      </c>
      <c r="C18" s="25" t="s">
        <v>64</v>
      </c>
      <c r="D18" s="10">
        <f t="shared" si="0"/>
        <v>57.983193277310924</v>
      </c>
      <c r="E18" s="11">
        <v>69</v>
      </c>
      <c r="F18" s="22" t="s">
        <v>39</v>
      </c>
      <c r="G18" s="23" t="s">
        <v>38</v>
      </c>
      <c r="H18" s="24" t="s">
        <v>122</v>
      </c>
      <c r="I18" s="24" t="s">
        <v>123</v>
      </c>
      <c r="J18" s="15" t="s">
        <v>7</v>
      </c>
      <c r="K18" s="131" t="s">
        <v>76</v>
      </c>
    </row>
    <row r="19" spans="1:11" ht="12.75" customHeight="1">
      <c r="A19" s="9">
        <v>7</v>
      </c>
      <c r="B19" s="17" t="s">
        <v>77</v>
      </c>
      <c r="C19" s="18" t="s">
        <v>78</v>
      </c>
      <c r="D19" s="10">
        <v>89</v>
      </c>
      <c r="E19" s="10">
        <v>0</v>
      </c>
      <c r="F19" s="22" t="s">
        <v>39</v>
      </c>
      <c r="G19" s="23" t="s">
        <v>38</v>
      </c>
      <c r="H19" s="14" t="s">
        <v>122</v>
      </c>
      <c r="I19" s="24" t="s">
        <v>123</v>
      </c>
      <c r="J19" s="15" t="s">
        <v>7</v>
      </c>
      <c r="K19" s="15" t="s">
        <v>76</v>
      </c>
    </row>
    <row r="20" spans="1:11" ht="12.75" customHeight="1">
      <c r="A20" s="16">
        <v>8</v>
      </c>
      <c r="B20" s="17" t="s">
        <v>79</v>
      </c>
      <c r="C20" s="18" t="s">
        <v>80</v>
      </c>
      <c r="D20" s="10">
        <f t="shared" ref="D20:D27" si="1">E20/1.19</f>
        <v>846.21848739495806</v>
      </c>
      <c r="E20" s="10">
        <v>1007</v>
      </c>
      <c r="F20" s="22" t="s">
        <v>39</v>
      </c>
      <c r="G20" s="23" t="s">
        <v>38</v>
      </c>
      <c r="H20" s="24" t="s">
        <v>122</v>
      </c>
      <c r="I20" s="24" t="s">
        <v>123</v>
      </c>
      <c r="J20" s="15" t="s">
        <v>7</v>
      </c>
      <c r="K20" s="15" t="s">
        <v>76</v>
      </c>
    </row>
    <row r="21" spans="1:11" ht="12.75" customHeight="1">
      <c r="A21" s="9">
        <v>9</v>
      </c>
      <c r="B21" s="17" t="s">
        <v>88</v>
      </c>
      <c r="C21" s="18" t="s">
        <v>30</v>
      </c>
      <c r="D21" s="10">
        <f t="shared" si="1"/>
        <v>179.83193277310926</v>
      </c>
      <c r="E21" s="10">
        <v>214</v>
      </c>
      <c r="F21" s="22" t="s">
        <v>39</v>
      </c>
      <c r="G21" s="23" t="s">
        <v>38</v>
      </c>
      <c r="H21" s="24" t="s">
        <v>122</v>
      </c>
      <c r="I21" s="24" t="s">
        <v>123</v>
      </c>
      <c r="J21" s="15" t="s">
        <v>7</v>
      </c>
      <c r="K21" s="15" t="s">
        <v>76</v>
      </c>
    </row>
    <row r="22" spans="1:11" ht="18" customHeight="1">
      <c r="A22" s="16">
        <v>10</v>
      </c>
      <c r="B22" s="211" t="s">
        <v>116</v>
      </c>
      <c r="C22" s="18" t="s">
        <v>117</v>
      </c>
      <c r="D22" s="10">
        <f t="shared" si="1"/>
        <v>129.41176470588235</v>
      </c>
      <c r="E22" s="11">
        <v>154</v>
      </c>
      <c r="F22" s="22" t="s">
        <v>39</v>
      </c>
      <c r="G22" s="23" t="s">
        <v>38</v>
      </c>
      <c r="H22" s="24" t="s">
        <v>122</v>
      </c>
      <c r="I22" s="24" t="s">
        <v>123</v>
      </c>
      <c r="J22" s="15" t="s">
        <v>7</v>
      </c>
      <c r="K22" s="15" t="s">
        <v>76</v>
      </c>
    </row>
    <row r="23" spans="1:11" ht="30.75" customHeight="1">
      <c r="A23" s="9">
        <v>11</v>
      </c>
      <c r="B23" s="211" t="s">
        <v>107</v>
      </c>
      <c r="C23" s="18" t="s">
        <v>30</v>
      </c>
      <c r="D23" s="10">
        <f t="shared" si="1"/>
        <v>0</v>
      </c>
      <c r="E23" s="11">
        <v>0</v>
      </c>
      <c r="F23" s="22" t="s">
        <v>39</v>
      </c>
      <c r="G23" s="23" t="s">
        <v>38</v>
      </c>
      <c r="H23" s="24" t="s">
        <v>122</v>
      </c>
      <c r="I23" s="24" t="s">
        <v>123</v>
      </c>
      <c r="J23" s="15" t="s">
        <v>7</v>
      </c>
      <c r="K23" s="15" t="s">
        <v>76</v>
      </c>
    </row>
    <row r="24" spans="1:11" ht="23.25" customHeight="1">
      <c r="A24" s="55">
        <v>12</v>
      </c>
      <c r="B24" s="213" t="s">
        <v>114</v>
      </c>
      <c r="C24" s="18" t="s">
        <v>115</v>
      </c>
      <c r="D24" s="10">
        <f t="shared" si="1"/>
        <v>52.100840336134453</v>
      </c>
      <c r="E24" s="11">
        <v>62</v>
      </c>
      <c r="F24" s="22" t="s">
        <v>39</v>
      </c>
      <c r="G24" s="23" t="s">
        <v>38</v>
      </c>
      <c r="H24" s="24" t="s">
        <v>122</v>
      </c>
      <c r="I24" s="24" t="s">
        <v>123</v>
      </c>
      <c r="J24" s="15" t="s">
        <v>7</v>
      </c>
      <c r="K24" s="15" t="s">
        <v>76</v>
      </c>
    </row>
    <row r="25" spans="1:11" ht="23.25" customHeight="1">
      <c r="A25" s="154">
        <v>13</v>
      </c>
      <c r="B25" s="214" t="s">
        <v>118</v>
      </c>
      <c r="C25" s="18" t="s">
        <v>119</v>
      </c>
      <c r="D25" s="11">
        <f t="shared" si="1"/>
        <v>208.40336134453781</v>
      </c>
      <c r="E25" s="11">
        <v>248</v>
      </c>
      <c r="F25" s="22" t="s">
        <v>39</v>
      </c>
      <c r="G25" s="23" t="s">
        <v>38</v>
      </c>
      <c r="H25" s="24" t="s">
        <v>122</v>
      </c>
      <c r="I25" s="24" t="s">
        <v>123</v>
      </c>
      <c r="J25" s="15" t="s">
        <v>7</v>
      </c>
      <c r="K25" s="15" t="s">
        <v>76</v>
      </c>
    </row>
    <row r="26" spans="1:11" ht="23.25" customHeight="1">
      <c r="A26" s="154">
        <v>14</v>
      </c>
      <c r="B26" s="214" t="s">
        <v>120</v>
      </c>
      <c r="C26" s="18" t="s">
        <v>121</v>
      </c>
      <c r="D26" s="10">
        <f t="shared" si="1"/>
        <v>61.915966386554629</v>
      </c>
      <c r="E26" s="10">
        <v>73.680000000000007</v>
      </c>
      <c r="F26" s="22" t="s">
        <v>39</v>
      </c>
      <c r="G26" s="23" t="s">
        <v>38</v>
      </c>
      <c r="H26" s="24" t="s">
        <v>122</v>
      </c>
      <c r="I26" s="24" t="s">
        <v>123</v>
      </c>
      <c r="J26" s="15" t="s">
        <v>7</v>
      </c>
      <c r="K26" s="15" t="s">
        <v>76</v>
      </c>
    </row>
    <row r="27" spans="1:11" ht="23.25" customHeight="1">
      <c r="A27" s="154">
        <v>15</v>
      </c>
      <c r="B27" s="214" t="s">
        <v>124</v>
      </c>
      <c r="C27" s="18" t="s">
        <v>64</v>
      </c>
      <c r="D27" s="10">
        <f t="shared" si="1"/>
        <v>230.26050420168067</v>
      </c>
      <c r="E27" s="10">
        <v>274.01</v>
      </c>
      <c r="F27" s="22" t="s">
        <v>39</v>
      </c>
      <c r="G27" s="23" t="s">
        <v>38</v>
      </c>
      <c r="H27" s="24" t="s">
        <v>122</v>
      </c>
      <c r="I27" s="24" t="s">
        <v>123</v>
      </c>
      <c r="J27" s="15" t="s">
        <v>7</v>
      </c>
      <c r="K27" s="15" t="s">
        <v>76</v>
      </c>
    </row>
    <row r="28" spans="1:11" ht="12.75" customHeight="1">
      <c r="A28" s="15"/>
      <c r="B28" s="155" t="s">
        <v>15</v>
      </c>
      <c r="C28" s="15"/>
      <c r="D28" s="149">
        <f>SUM(D13:D16)</f>
        <v>6583.1650420168071</v>
      </c>
      <c r="E28" s="157">
        <f>SUM(E13:E27)</f>
        <v>10000.0044</v>
      </c>
      <c r="F28" s="22"/>
      <c r="G28" s="23"/>
      <c r="H28" s="24"/>
      <c r="I28" s="24"/>
      <c r="J28" s="15"/>
      <c r="K28" s="15"/>
    </row>
    <row r="29" spans="1:11" ht="12.75" customHeight="1">
      <c r="A29" s="15"/>
      <c r="B29" s="155"/>
      <c r="C29" s="15"/>
      <c r="D29" s="149"/>
      <c r="E29" s="157"/>
      <c r="F29" s="22"/>
      <c r="G29" s="23"/>
      <c r="H29" s="24"/>
      <c r="I29" s="24"/>
      <c r="J29" s="15"/>
      <c r="K29" s="15"/>
    </row>
    <row r="30" spans="1:11" ht="12.75" customHeight="1" thickBot="1">
      <c r="A30" s="132"/>
      <c r="B30" s="133"/>
      <c r="C30" s="134"/>
      <c r="D30" s="195"/>
      <c r="E30" s="190"/>
      <c r="F30" s="191"/>
      <c r="G30" s="192"/>
      <c r="H30" s="193"/>
      <c r="I30" s="193"/>
      <c r="J30" s="134"/>
      <c r="K30" s="215"/>
    </row>
    <row r="31" spans="1:11">
      <c r="A31" s="196" t="s">
        <v>42</v>
      </c>
      <c r="B31" s="197"/>
      <c r="C31" s="198"/>
      <c r="D31" s="199"/>
      <c r="E31" s="199"/>
      <c r="F31" s="198"/>
      <c r="G31" s="198"/>
      <c r="H31" s="198"/>
      <c r="I31" s="198"/>
      <c r="J31" s="198"/>
      <c r="K31" s="200"/>
    </row>
    <row r="32" spans="1:11" ht="15" customHeight="1">
      <c r="A32" s="206">
        <v>1</v>
      </c>
      <c r="B32" s="17" t="s">
        <v>89</v>
      </c>
      <c r="C32" s="18" t="s">
        <v>90</v>
      </c>
      <c r="D32" s="10">
        <f t="shared" ref="D32:D40" si="2">E32/1.19</f>
        <v>294.11764705882354</v>
      </c>
      <c r="E32" s="175">
        <v>350</v>
      </c>
      <c r="F32" s="22" t="s">
        <v>39</v>
      </c>
      <c r="G32" s="23" t="s">
        <v>38</v>
      </c>
      <c r="H32" s="24" t="s">
        <v>122</v>
      </c>
      <c r="I32" s="24" t="s">
        <v>123</v>
      </c>
      <c r="J32" s="15" t="s">
        <v>7</v>
      </c>
      <c r="K32" s="15" t="s">
        <v>76</v>
      </c>
    </row>
    <row r="33" spans="1:11" ht="15" customHeight="1">
      <c r="A33" s="206">
        <v>3</v>
      </c>
      <c r="B33" s="17" t="s">
        <v>91</v>
      </c>
      <c r="C33" s="18" t="s">
        <v>92</v>
      </c>
      <c r="D33" s="10">
        <f t="shared" si="2"/>
        <v>378.15126050420167</v>
      </c>
      <c r="E33" s="175">
        <v>450</v>
      </c>
      <c r="F33" s="22" t="s">
        <v>39</v>
      </c>
      <c r="G33" s="23" t="s">
        <v>38</v>
      </c>
      <c r="H33" s="24" t="s">
        <v>122</v>
      </c>
      <c r="I33" s="24" t="s">
        <v>123</v>
      </c>
      <c r="J33" s="15" t="s">
        <v>7</v>
      </c>
      <c r="K33" s="15" t="s">
        <v>76</v>
      </c>
    </row>
    <row r="34" spans="1:11" ht="12.75" customHeight="1">
      <c r="A34" s="206">
        <v>4</v>
      </c>
      <c r="B34" s="201" t="s">
        <v>93</v>
      </c>
      <c r="C34" s="202" t="s">
        <v>65</v>
      </c>
      <c r="D34" s="10">
        <f t="shared" si="2"/>
        <v>35.294117647058826</v>
      </c>
      <c r="E34" s="160">
        <v>42</v>
      </c>
      <c r="F34" s="22" t="s">
        <v>39</v>
      </c>
      <c r="G34" s="23" t="s">
        <v>38</v>
      </c>
      <c r="H34" s="24" t="s">
        <v>122</v>
      </c>
      <c r="I34" s="24" t="s">
        <v>123</v>
      </c>
      <c r="J34" s="15" t="s">
        <v>7</v>
      </c>
      <c r="K34" s="15" t="s">
        <v>76</v>
      </c>
    </row>
    <row r="35" spans="1:11" ht="12.75" customHeight="1">
      <c r="A35" s="206">
        <v>5</v>
      </c>
      <c r="B35" s="17" t="s">
        <v>94</v>
      </c>
      <c r="C35" s="18" t="s">
        <v>95</v>
      </c>
      <c r="D35" s="10">
        <f t="shared" si="2"/>
        <v>504.20168067226894</v>
      </c>
      <c r="E35" s="157">
        <v>600</v>
      </c>
      <c r="F35" s="22" t="s">
        <v>39</v>
      </c>
      <c r="G35" s="23" t="s">
        <v>38</v>
      </c>
      <c r="H35" s="24" t="s">
        <v>122</v>
      </c>
      <c r="I35" s="24" t="s">
        <v>123</v>
      </c>
      <c r="J35" s="15" t="s">
        <v>7</v>
      </c>
      <c r="K35" s="15" t="s">
        <v>76</v>
      </c>
    </row>
    <row r="36" spans="1:11" ht="12.75" customHeight="1">
      <c r="A36" s="206">
        <v>6</v>
      </c>
      <c r="B36" s="17" t="s">
        <v>96</v>
      </c>
      <c r="C36" s="18" t="s">
        <v>92</v>
      </c>
      <c r="D36" s="10">
        <f t="shared" si="2"/>
        <v>84.033613445378151</v>
      </c>
      <c r="E36" s="157">
        <v>100</v>
      </c>
      <c r="F36" s="22" t="s">
        <v>39</v>
      </c>
      <c r="G36" s="23" t="s">
        <v>38</v>
      </c>
      <c r="H36" s="24" t="s">
        <v>122</v>
      </c>
      <c r="I36" s="24" t="s">
        <v>123</v>
      </c>
      <c r="J36" s="15" t="s">
        <v>7</v>
      </c>
      <c r="K36" s="15" t="s">
        <v>76</v>
      </c>
    </row>
    <row r="37" spans="1:11" ht="12.75" customHeight="1">
      <c r="A37" s="206">
        <v>7</v>
      </c>
      <c r="B37" s="17" t="s">
        <v>97</v>
      </c>
      <c r="C37" s="18" t="s">
        <v>98</v>
      </c>
      <c r="D37" s="10">
        <f t="shared" si="2"/>
        <v>193.27731092436974</v>
      </c>
      <c r="E37" s="157">
        <v>230</v>
      </c>
      <c r="F37" s="22" t="s">
        <v>39</v>
      </c>
      <c r="G37" s="23" t="s">
        <v>38</v>
      </c>
      <c r="H37" s="24" t="s">
        <v>122</v>
      </c>
      <c r="I37" s="24" t="s">
        <v>123</v>
      </c>
      <c r="J37" s="15" t="s">
        <v>7</v>
      </c>
      <c r="K37" s="15" t="s">
        <v>76</v>
      </c>
    </row>
    <row r="38" spans="1:11" ht="12.75" customHeight="1">
      <c r="A38" s="206">
        <v>8</v>
      </c>
      <c r="B38" s="17" t="s">
        <v>99</v>
      </c>
      <c r="C38" s="18" t="s">
        <v>100</v>
      </c>
      <c r="D38" s="10">
        <f t="shared" si="2"/>
        <v>258.8235294117647</v>
      </c>
      <c r="E38" s="157">
        <v>308</v>
      </c>
      <c r="F38" s="22" t="s">
        <v>39</v>
      </c>
      <c r="G38" s="23" t="s">
        <v>38</v>
      </c>
      <c r="H38" s="24" t="s">
        <v>122</v>
      </c>
      <c r="I38" s="24" t="s">
        <v>123</v>
      </c>
      <c r="J38" s="15" t="s">
        <v>7</v>
      </c>
      <c r="K38" s="15" t="s">
        <v>76</v>
      </c>
    </row>
    <row r="39" spans="1:11" ht="12.75" customHeight="1">
      <c r="A39" s="206">
        <v>9</v>
      </c>
      <c r="B39" s="17" t="s">
        <v>101</v>
      </c>
      <c r="C39" s="18" t="s">
        <v>102</v>
      </c>
      <c r="D39" s="10">
        <f t="shared" si="2"/>
        <v>672.26890756302521</v>
      </c>
      <c r="E39" s="157">
        <v>800</v>
      </c>
      <c r="F39" s="22" t="s">
        <v>39</v>
      </c>
      <c r="G39" s="23" t="s">
        <v>38</v>
      </c>
      <c r="H39" s="24" t="s">
        <v>122</v>
      </c>
      <c r="I39" s="24" t="s">
        <v>123</v>
      </c>
      <c r="J39" s="15" t="s">
        <v>7</v>
      </c>
      <c r="K39" s="15" t="s">
        <v>76</v>
      </c>
    </row>
    <row r="40" spans="1:11" ht="12.75" customHeight="1">
      <c r="A40" s="206">
        <v>10</v>
      </c>
      <c r="B40" s="17" t="s">
        <v>103</v>
      </c>
      <c r="C40" s="18" t="s">
        <v>104</v>
      </c>
      <c r="D40" s="10">
        <f t="shared" si="2"/>
        <v>100.84033613445379</v>
      </c>
      <c r="E40" s="157">
        <v>120</v>
      </c>
      <c r="F40" s="22" t="s">
        <v>39</v>
      </c>
      <c r="G40" s="23" t="s">
        <v>38</v>
      </c>
      <c r="H40" s="24" t="s">
        <v>122</v>
      </c>
      <c r="I40" s="24" t="s">
        <v>123</v>
      </c>
      <c r="J40" s="15" t="s">
        <v>7</v>
      </c>
      <c r="K40" s="15" t="s">
        <v>76</v>
      </c>
    </row>
    <row r="41" spans="1:11" ht="12.75" customHeight="1">
      <c r="A41" s="154"/>
      <c r="B41" s="205" t="s">
        <v>15</v>
      </c>
      <c r="C41" s="18"/>
      <c r="D41" s="157">
        <f>SUM(D32:D40)</f>
        <v>2521.0084033613448</v>
      </c>
      <c r="E41" s="157">
        <f>SUM(E32:E40)</f>
        <v>3000</v>
      </c>
      <c r="F41" s="226"/>
      <c r="G41" s="227"/>
      <c r="H41" s="227"/>
      <c r="I41" s="227"/>
      <c r="J41" s="227"/>
      <c r="K41" s="228"/>
    </row>
    <row r="42" spans="1:11" ht="12.75" customHeight="1" thickBot="1">
      <c r="A42" s="203" t="s">
        <v>43</v>
      </c>
      <c r="B42" s="26"/>
      <c r="D42" s="204"/>
      <c r="E42" s="204"/>
      <c r="F42" s="209"/>
      <c r="G42" s="209"/>
      <c r="H42" s="209"/>
      <c r="I42" s="209"/>
      <c r="J42" s="209"/>
      <c r="K42" s="210"/>
    </row>
    <row r="43" spans="1:11" ht="12.75" customHeight="1">
      <c r="A43" s="9">
        <v>1</v>
      </c>
      <c r="B43" s="27" t="s">
        <v>23</v>
      </c>
      <c r="C43" s="212" t="s">
        <v>108</v>
      </c>
      <c r="D43" s="10">
        <f>E43/1.19</f>
        <v>16806.722689075632</v>
      </c>
      <c r="E43" s="10">
        <v>20000</v>
      </c>
      <c r="F43" s="12" t="s">
        <v>39</v>
      </c>
      <c r="G43" s="13" t="s">
        <v>38</v>
      </c>
      <c r="H43" s="14" t="s">
        <v>122</v>
      </c>
      <c r="I43" s="14" t="s">
        <v>123</v>
      </c>
      <c r="J43" s="101" t="s">
        <v>7</v>
      </c>
      <c r="K43" s="131" t="s">
        <v>76</v>
      </c>
    </row>
    <row r="44" spans="1:11" ht="12.75" customHeight="1">
      <c r="A44" s="9">
        <v>2</v>
      </c>
      <c r="B44" s="27" t="s">
        <v>24</v>
      </c>
      <c r="C44" s="212" t="s">
        <v>108</v>
      </c>
      <c r="D44" s="10">
        <f>E44/1.19</f>
        <v>54621.848739495799</v>
      </c>
      <c r="E44" s="10">
        <v>65000</v>
      </c>
      <c r="F44" s="12" t="s">
        <v>39</v>
      </c>
      <c r="G44" s="13" t="s">
        <v>38</v>
      </c>
      <c r="H44" s="14" t="s">
        <v>122</v>
      </c>
      <c r="I44" s="14" t="s">
        <v>123</v>
      </c>
      <c r="J44" s="15" t="s">
        <v>7</v>
      </c>
      <c r="K44" s="131" t="s">
        <v>76</v>
      </c>
    </row>
    <row r="45" spans="1:11" ht="12.75" customHeight="1" thickBot="1">
      <c r="A45" s="16"/>
      <c r="B45" s="133" t="s">
        <v>15</v>
      </c>
      <c r="C45" s="29"/>
      <c r="D45" s="149">
        <f>D43+D44</f>
        <v>71428.571428571435</v>
      </c>
      <c r="E45" s="157">
        <f>E43+E44</f>
        <v>85000</v>
      </c>
      <c r="F45" s="22"/>
      <c r="G45" s="23"/>
      <c r="H45" s="24"/>
      <c r="I45" s="24"/>
      <c r="J45" s="104"/>
      <c r="K45" s="135"/>
    </row>
    <row r="46" spans="1:11" ht="12.75" customHeight="1" thickBot="1">
      <c r="A46" s="30" t="s">
        <v>44</v>
      </c>
      <c r="B46" s="31"/>
      <c r="C46" s="32"/>
      <c r="D46" s="33"/>
      <c r="E46" s="34"/>
      <c r="F46" s="32"/>
      <c r="G46" s="32"/>
      <c r="H46" s="32"/>
      <c r="I46" s="32"/>
      <c r="J46" s="120"/>
      <c r="K46" s="136"/>
    </row>
    <row r="47" spans="1:11" ht="12.75" customHeight="1">
      <c r="A47" s="9">
        <v>1</v>
      </c>
      <c r="B47" s="27" t="s">
        <v>25</v>
      </c>
      <c r="C47" s="29" t="s">
        <v>26</v>
      </c>
      <c r="D47" s="10">
        <f>E47/1.19</f>
        <v>5042.0168067226896</v>
      </c>
      <c r="E47" s="10">
        <v>6000</v>
      </c>
      <c r="F47" s="12" t="s">
        <v>39</v>
      </c>
      <c r="G47" s="13" t="s">
        <v>38</v>
      </c>
      <c r="H47" s="14" t="s">
        <v>122</v>
      </c>
      <c r="I47" s="14" t="s">
        <v>123</v>
      </c>
      <c r="J47" s="101" t="s">
        <v>7</v>
      </c>
      <c r="K47" s="131" t="s">
        <v>76</v>
      </c>
    </row>
    <row r="48" spans="1:11" ht="12.75" customHeight="1">
      <c r="A48" s="35">
        <v>2</v>
      </c>
      <c r="B48" s="27" t="s">
        <v>58</v>
      </c>
      <c r="C48" s="29" t="s">
        <v>57</v>
      </c>
      <c r="D48" s="10">
        <f>E48/1.19</f>
        <v>3361.3445378151264</v>
      </c>
      <c r="E48" s="10">
        <v>4000</v>
      </c>
      <c r="F48" s="12" t="s">
        <v>39</v>
      </c>
      <c r="G48" s="13" t="s">
        <v>38</v>
      </c>
      <c r="H48" s="14" t="s">
        <v>122</v>
      </c>
      <c r="I48" s="14" t="s">
        <v>123</v>
      </c>
      <c r="J48" s="101" t="s">
        <v>7</v>
      </c>
      <c r="K48" s="131" t="s">
        <v>76</v>
      </c>
    </row>
    <row r="49" spans="1:11" ht="12.75" customHeight="1" thickBot="1">
      <c r="A49" s="67"/>
      <c r="B49" s="133" t="s">
        <v>15</v>
      </c>
      <c r="C49" s="36"/>
      <c r="D49" s="150">
        <f>D47+D48</f>
        <v>8403.361344537816</v>
      </c>
      <c r="E49" s="160">
        <f>SUM(E47:E48)</f>
        <v>10000</v>
      </c>
      <c r="F49" s="37"/>
      <c r="G49" s="38"/>
      <c r="H49" s="39"/>
      <c r="I49" s="39"/>
      <c r="J49" s="104"/>
      <c r="K49" s="135"/>
    </row>
    <row r="50" spans="1:11" ht="12.75" customHeight="1" thickBot="1">
      <c r="A50" s="40" t="s">
        <v>45</v>
      </c>
      <c r="B50" s="41"/>
      <c r="C50" s="42"/>
      <c r="D50" s="43"/>
      <c r="E50" s="43"/>
      <c r="F50" s="42"/>
      <c r="G50" s="42"/>
      <c r="H50" s="42"/>
      <c r="I50" s="42"/>
      <c r="J50" s="121"/>
      <c r="K50" s="137"/>
    </row>
    <row r="51" spans="1:11" ht="12.75" customHeight="1">
      <c r="A51" s="44">
        <v>1</v>
      </c>
      <c r="B51" s="45" t="s">
        <v>33</v>
      </c>
      <c r="C51" s="28" t="s">
        <v>32</v>
      </c>
      <c r="D51" s="11">
        <f>E51/1.19</f>
        <v>16806.722689075632</v>
      </c>
      <c r="E51" s="11">
        <v>20000</v>
      </c>
      <c r="F51" s="12" t="s">
        <v>39</v>
      </c>
      <c r="G51" s="13" t="s">
        <v>38</v>
      </c>
      <c r="H51" s="14" t="s">
        <v>122</v>
      </c>
      <c r="I51" s="14" t="s">
        <v>123</v>
      </c>
      <c r="J51" s="101" t="s">
        <v>7</v>
      </c>
      <c r="K51" s="131" t="s">
        <v>76</v>
      </c>
    </row>
    <row r="52" spans="1:11" ht="12.75" customHeight="1">
      <c r="A52" s="154"/>
      <c r="B52" s="155" t="s">
        <v>15</v>
      </c>
      <c r="C52" s="46"/>
      <c r="D52" s="10">
        <f>D51</f>
        <v>16806.722689075632</v>
      </c>
      <c r="E52" s="157">
        <f>SUM(E51)</f>
        <v>20000</v>
      </c>
      <c r="F52" s="22"/>
      <c r="G52" s="23"/>
      <c r="H52" s="24"/>
      <c r="I52" s="24"/>
      <c r="J52" s="164"/>
      <c r="K52" s="208"/>
    </row>
    <row r="53" spans="1:11" ht="12.75" customHeight="1" thickBot="1">
      <c r="A53" s="187"/>
      <c r="B53" s="133"/>
      <c r="C53" s="188"/>
      <c r="D53" s="189"/>
      <c r="E53" s="190"/>
      <c r="F53" s="191"/>
      <c r="G53" s="192"/>
      <c r="H53" s="193"/>
      <c r="I53" s="224"/>
      <c r="J53" s="224"/>
      <c r="K53" s="225"/>
    </row>
    <row r="54" spans="1:11" ht="12.75" customHeight="1">
      <c r="A54" s="178" t="s">
        <v>46</v>
      </c>
      <c r="B54" s="177"/>
      <c r="C54" s="179"/>
      <c r="D54" s="180"/>
      <c r="E54" s="180"/>
      <c r="F54" s="179"/>
      <c r="G54" s="179"/>
      <c r="H54" s="179"/>
      <c r="I54" s="181"/>
      <c r="J54" s="181"/>
      <c r="K54" s="182"/>
    </row>
    <row r="55" spans="1:11" ht="12.75" customHeight="1">
      <c r="A55" s="194">
        <v>1</v>
      </c>
      <c r="B55" s="176" t="s">
        <v>87</v>
      </c>
      <c r="C55" s="207" t="s">
        <v>82</v>
      </c>
      <c r="D55" s="10">
        <f>E55/1.19</f>
        <v>0</v>
      </c>
      <c r="E55" s="175">
        <v>0</v>
      </c>
      <c r="F55" s="22" t="s">
        <v>39</v>
      </c>
      <c r="G55" s="23" t="s">
        <v>38</v>
      </c>
      <c r="H55" s="24" t="s">
        <v>122</v>
      </c>
      <c r="I55" s="24" t="s">
        <v>123</v>
      </c>
      <c r="J55" s="15" t="s">
        <v>7</v>
      </c>
      <c r="K55" s="15" t="s">
        <v>76</v>
      </c>
    </row>
    <row r="56" spans="1:11" ht="12.75" customHeight="1">
      <c r="A56" s="173"/>
      <c r="B56" s="174"/>
      <c r="C56" s="186"/>
      <c r="D56" s="10">
        <f>SUM(D55:D55)</f>
        <v>0</v>
      </c>
      <c r="E56" s="157">
        <f>SUM(E55:E55)</f>
        <v>0</v>
      </c>
      <c r="F56" s="173"/>
      <c r="G56" s="173"/>
      <c r="H56" s="173"/>
      <c r="I56" s="173"/>
      <c r="J56" s="173"/>
      <c r="K56" s="173"/>
    </row>
    <row r="57" spans="1:11" ht="12.75" customHeight="1" thickBot="1">
      <c r="A57" s="183" t="s">
        <v>47</v>
      </c>
      <c r="B57" s="184"/>
      <c r="C57" s="122"/>
      <c r="D57" s="185"/>
      <c r="E57" s="185"/>
      <c r="F57" s="122"/>
      <c r="G57" s="122"/>
      <c r="H57" s="122"/>
      <c r="I57" s="122"/>
      <c r="J57" s="122"/>
      <c r="K57" s="138"/>
    </row>
    <row r="58" spans="1:11" ht="12.75" customHeight="1">
      <c r="A58" s="9">
        <v>1</v>
      </c>
      <c r="B58" s="17" t="s">
        <v>48</v>
      </c>
      <c r="C58" s="47" t="s">
        <v>14</v>
      </c>
      <c r="D58" s="11">
        <f>E58/1.19</f>
        <v>20000</v>
      </c>
      <c r="E58" s="11">
        <v>23800</v>
      </c>
      <c r="F58" s="12" t="s">
        <v>39</v>
      </c>
      <c r="G58" s="13" t="s">
        <v>38</v>
      </c>
      <c r="H58" s="14" t="s">
        <v>122</v>
      </c>
      <c r="I58" s="14" t="s">
        <v>123</v>
      </c>
      <c r="J58" s="101" t="s">
        <v>7</v>
      </c>
      <c r="K58" s="131" t="s">
        <v>76</v>
      </c>
    </row>
    <row r="59" spans="1:11" ht="12.75" customHeight="1">
      <c r="A59" s="9">
        <v>2</v>
      </c>
      <c r="B59" s="27" t="s">
        <v>49</v>
      </c>
      <c r="C59" s="48" t="s">
        <v>13</v>
      </c>
      <c r="D59" s="11">
        <f>E59/1.19</f>
        <v>1008.4033613445379</v>
      </c>
      <c r="E59" s="11">
        <v>1200</v>
      </c>
      <c r="F59" s="12" t="s">
        <v>39</v>
      </c>
      <c r="G59" s="13" t="s">
        <v>38</v>
      </c>
      <c r="H59" s="14" t="s">
        <v>122</v>
      </c>
      <c r="I59" s="14" t="s">
        <v>123</v>
      </c>
      <c r="J59" s="15" t="s">
        <v>7</v>
      </c>
      <c r="K59" s="131" t="s">
        <v>76</v>
      </c>
    </row>
    <row r="60" spans="1:11" ht="12.75" customHeight="1">
      <c r="A60" s="9">
        <v>3</v>
      </c>
      <c r="B60" s="27" t="s">
        <v>73</v>
      </c>
      <c r="C60" s="48" t="s">
        <v>74</v>
      </c>
      <c r="D60" s="11">
        <f>E60/1.19</f>
        <v>12605.042016806723</v>
      </c>
      <c r="E60" s="11">
        <v>15000</v>
      </c>
      <c r="F60" s="12" t="s">
        <v>39</v>
      </c>
      <c r="G60" s="13" t="s">
        <v>38</v>
      </c>
      <c r="H60" s="14" t="s">
        <v>122</v>
      </c>
      <c r="I60" s="14" t="s">
        <v>123</v>
      </c>
      <c r="J60" s="15" t="s">
        <v>7</v>
      </c>
      <c r="K60" s="131" t="s">
        <v>76</v>
      </c>
    </row>
    <row r="61" spans="1:11" ht="12.75" customHeight="1" thickBot="1">
      <c r="A61" s="16"/>
      <c r="B61" s="133" t="s">
        <v>15</v>
      </c>
      <c r="C61" s="47"/>
      <c r="D61" s="149">
        <f>SUM(D58:D59)</f>
        <v>21008.403361344539</v>
      </c>
      <c r="E61" s="157">
        <f>SUM(E58:E60)</f>
        <v>40000</v>
      </c>
      <c r="F61" s="22"/>
      <c r="G61" s="23"/>
      <c r="H61" s="24"/>
      <c r="I61" s="24"/>
      <c r="J61" s="104"/>
      <c r="K61" s="135"/>
    </row>
    <row r="62" spans="1:11" ht="12.75" customHeight="1" thickBot="1">
      <c r="A62" s="49" t="s">
        <v>50</v>
      </c>
      <c r="B62" s="50"/>
      <c r="C62" s="51"/>
      <c r="D62" s="52"/>
      <c r="E62" s="52"/>
      <c r="F62" s="51"/>
      <c r="G62" s="51"/>
      <c r="H62" s="51"/>
      <c r="I62" s="51"/>
      <c r="J62" s="69"/>
      <c r="K62" s="139"/>
    </row>
    <row r="63" spans="1:11" ht="12.75" customHeight="1">
      <c r="A63" s="9">
        <v>1</v>
      </c>
      <c r="B63" s="17" t="s">
        <v>10</v>
      </c>
      <c r="C63" s="29" t="s">
        <v>17</v>
      </c>
      <c r="D63" s="10">
        <f t="shared" ref="D63:D68" si="3">E63/1.19</f>
        <v>2562.1848739495799</v>
      </c>
      <c r="E63" s="10">
        <v>3049</v>
      </c>
      <c r="F63" s="22" t="s">
        <v>39</v>
      </c>
      <c r="G63" s="13" t="s">
        <v>38</v>
      </c>
      <c r="H63" s="24" t="s">
        <v>122</v>
      </c>
      <c r="I63" s="24" t="s">
        <v>123</v>
      </c>
      <c r="J63" s="15" t="s">
        <v>7</v>
      </c>
      <c r="K63" s="131" t="s">
        <v>76</v>
      </c>
    </row>
    <row r="64" spans="1:11" ht="12.75" customHeight="1">
      <c r="A64" s="9">
        <v>2</v>
      </c>
      <c r="B64" s="17" t="s">
        <v>34</v>
      </c>
      <c r="C64" s="29" t="s">
        <v>22</v>
      </c>
      <c r="D64" s="10">
        <f t="shared" si="3"/>
        <v>2100.840336134454</v>
      </c>
      <c r="E64" s="10">
        <v>2500</v>
      </c>
      <c r="F64" s="22" t="s">
        <v>39</v>
      </c>
      <c r="G64" s="13" t="s">
        <v>38</v>
      </c>
      <c r="H64" s="24" t="s">
        <v>122</v>
      </c>
      <c r="I64" s="24" t="s">
        <v>123</v>
      </c>
      <c r="J64" s="15" t="s">
        <v>7</v>
      </c>
      <c r="K64" s="131" t="s">
        <v>76</v>
      </c>
    </row>
    <row r="65" spans="1:17" ht="12.75" customHeight="1">
      <c r="A65" s="9">
        <v>3</v>
      </c>
      <c r="B65" s="17" t="s">
        <v>35</v>
      </c>
      <c r="C65" s="29" t="s">
        <v>21</v>
      </c>
      <c r="D65" s="10">
        <f t="shared" si="3"/>
        <v>51239.495798319331</v>
      </c>
      <c r="E65" s="10">
        <v>60975</v>
      </c>
      <c r="F65" s="22" t="s">
        <v>39</v>
      </c>
      <c r="G65" s="13" t="s">
        <v>38</v>
      </c>
      <c r="H65" s="24" t="s">
        <v>122</v>
      </c>
      <c r="I65" s="24" t="s">
        <v>123</v>
      </c>
      <c r="J65" s="15" t="s">
        <v>7</v>
      </c>
      <c r="K65" s="131" t="s">
        <v>76</v>
      </c>
    </row>
    <row r="66" spans="1:17" ht="12.75" customHeight="1">
      <c r="A66" s="9">
        <v>4</v>
      </c>
      <c r="B66" s="162" t="s">
        <v>36</v>
      </c>
      <c r="C66" s="29" t="s">
        <v>72</v>
      </c>
      <c r="D66" s="10">
        <f t="shared" si="3"/>
        <v>16806.722689075632</v>
      </c>
      <c r="E66" s="10">
        <v>20000</v>
      </c>
      <c r="F66" s="22" t="s">
        <v>39</v>
      </c>
      <c r="G66" s="13" t="s">
        <v>38</v>
      </c>
      <c r="H66" s="24" t="s">
        <v>122</v>
      </c>
      <c r="I66" s="24" t="s">
        <v>123</v>
      </c>
      <c r="J66" s="15" t="s">
        <v>7</v>
      </c>
      <c r="K66" s="131" t="s">
        <v>76</v>
      </c>
    </row>
    <row r="67" spans="1:17" ht="12.75" customHeight="1">
      <c r="A67" s="9">
        <v>5</v>
      </c>
      <c r="B67" s="27" t="s">
        <v>37</v>
      </c>
      <c r="C67" s="53" t="s">
        <v>20</v>
      </c>
      <c r="D67" s="10">
        <f t="shared" si="3"/>
        <v>50672.268907563026</v>
      </c>
      <c r="E67" s="10">
        <v>60300</v>
      </c>
      <c r="F67" s="22" t="s">
        <v>39</v>
      </c>
      <c r="G67" s="13" t="s">
        <v>38</v>
      </c>
      <c r="H67" s="24" t="s">
        <v>122</v>
      </c>
      <c r="I67" s="24" t="s">
        <v>123</v>
      </c>
      <c r="J67" s="15" t="s">
        <v>7</v>
      </c>
      <c r="K67" s="131" t="s">
        <v>76</v>
      </c>
    </row>
    <row r="68" spans="1:17" ht="12.75" customHeight="1">
      <c r="A68" s="9">
        <v>6</v>
      </c>
      <c r="B68" s="17" t="s">
        <v>9</v>
      </c>
      <c r="C68" s="54" t="s">
        <v>18</v>
      </c>
      <c r="D68" s="10">
        <f t="shared" si="3"/>
        <v>820.1680672268908</v>
      </c>
      <c r="E68" s="10">
        <v>976</v>
      </c>
      <c r="F68" s="22" t="s">
        <v>39</v>
      </c>
      <c r="G68" s="13" t="s">
        <v>38</v>
      </c>
      <c r="H68" s="24" t="s">
        <v>122</v>
      </c>
      <c r="I68" s="24" t="s">
        <v>123</v>
      </c>
      <c r="J68" s="15" t="s">
        <v>7</v>
      </c>
      <c r="K68" s="131" t="s">
        <v>76</v>
      </c>
    </row>
    <row r="69" spans="1:17" ht="12.75" customHeight="1">
      <c r="A69" s="9">
        <v>7</v>
      </c>
      <c r="B69" s="17" t="s">
        <v>66</v>
      </c>
      <c r="C69" s="29" t="s">
        <v>22</v>
      </c>
      <c r="D69" s="10">
        <f t="shared" ref="D69" si="4">E69/1.19</f>
        <v>10252.100840336136</v>
      </c>
      <c r="E69" s="10">
        <v>12200</v>
      </c>
      <c r="F69" s="22" t="s">
        <v>39</v>
      </c>
      <c r="G69" s="13" t="s">
        <v>38</v>
      </c>
      <c r="H69" s="24" t="s">
        <v>122</v>
      </c>
      <c r="I69" s="24" t="s">
        <v>123</v>
      </c>
      <c r="J69" s="15" t="s">
        <v>7</v>
      </c>
      <c r="K69" s="131" t="s">
        <v>76</v>
      </c>
      <c r="Q69" s="163"/>
    </row>
    <row r="70" spans="1:17" ht="12.75" customHeight="1" thickBot="1">
      <c r="A70" s="16"/>
      <c r="B70" s="133" t="s">
        <v>15</v>
      </c>
      <c r="C70" s="29"/>
      <c r="D70" s="149">
        <f>SUM(D63:D69)</f>
        <v>134453.78151260506</v>
      </c>
      <c r="E70" s="157">
        <f>SUM(E63:E69)</f>
        <v>160000</v>
      </c>
      <c r="F70" s="22"/>
      <c r="G70" s="23"/>
      <c r="H70" s="123"/>
      <c r="I70" s="123"/>
      <c r="J70" s="104"/>
      <c r="K70" s="135"/>
    </row>
    <row r="71" spans="1:17" ht="12.75" customHeight="1" thickBot="1">
      <c r="A71" s="59" t="s">
        <v>86</v>
      </c>
      <c r="B71" s="116"/>
      <c r="C71" s="60"/>
      <c r="D71" s="61"/>
      <c r="E71" s="61"/>
      <c r="F71" s="60"/>
      <c r="G71" s="60"/>
      <c r="H71" s="60"/>
      <c r="I71" s="74"/>
      <c r="J71" s="74"/>
      <c r="K71" s="140"/>
    </row>
    <row r="72" spans="1:17" ht="12.75" customHeight="1">
      <c r="A72" s="16">
        <v>1</v>
      </c>
      <c r="B72" s="17" t="s">
        <v>105</v>
      </c>
      <c r="C72" s="161" t="s">
        <v>106</v>
      </c>
      <c r="D72" s="10">
        <f>E72/1.19</f>
        <v>0</v>
      </c>
      <c r="E72" s="21">
        <v>0</v>
      </c>
      <c r="F72" s="22"/>
      <c r="G72" s="13"/>
      <c r="H72" s="14"/>
      <c r="I72" s="24"/>
      <c r="J72" s="15"/>
      <c r="K72" s="131"/>
    </row>
    <row r="73" spans="1:17" ht="12.75" customHeight="1" thickBot="1">
      <c r="A73" s="55"/>
      <c r="B73" s="133" t="s">
        <v>15</v>
      </c>
      <c r="C73" s="56"/>
      <c r="D73" s="151">
        <f>SUM(D72:D72)</f>
        <v>0</v>
      </c>
      <c r="E73" s="159">
        <f>SUM(E72:E72)</f>
        <v>0</v>
      </c>
      <c r="F73" s="56"/>
      <c r="G73" s="58"/>
      <c r="H73" s="58"/>
      <c r="I73" s="62"/>
      <c r="J73" s="104"/>
      <c r="K73" s="135"/>
    </row>
    <row r="74" spans="1:17" ht="12.75" customHeight="1" thickBot="1">
      <c r="A74" s="63" t="s">
        <v>59</v>
      </c>
      <c r="B74" s="64"/>
      <c r="C74" s="65"/>
      <c r="D74" s="66"/>
      <c r="E74" s="66"/>
      <c r="F74" s="65"/>
      <c r="G74" s="65"/>
      <c r="H74" s="65"/>
      <c r="I74" s="65"/>
      <c r="J74" s="124"/>
      <c r="K74" s="141"/>
    </row>
    <row r="75" spans="1:17" ht="12.75" customHeight="1" thickBot="1">
      <c r="A75" s="170" t="s">
        <v>60</v>
      </c>
      <c r="B75" s="171"/>
      <c r="C75" s="147"/>
      <c r="D75" s="172"/>
      <c r="E75" s="172"/>
      <c r="F75" s="147"/>
      <c r="G75" s="147"/>
      <c r="H75" s="147"/>
      <c r="I75" s="147"/>
      <c r="J75" s="147"/>
      <c r="K75" s="148"/>
    </row>
    <row r="76" spans="1:17" ht="12.75" customHeight="1" thickBot="1">
      <c r="A76" s="126"/>
      <c r="B76" s="118" t="s">
        <v>15</v>
      </c>
      <c r="C76" s="22"/>
      <c r="D76" s="153"/>
      <c r="E76" s="158"/>
      <c r="F76" s="127"/>
      <c r="G76" s="127"/>
      <c r="H76" s="127"/>
      <c r="I76" s="127"/>
      <c r="J76" s="128"/>
      <c r="K76" s="143"/>
    </row>
    <row r="77" spans="1:17" ht="12.75" customHeight="1" thickBot="1">
      <c r="A77" s="70" t="s">
        <v>61</v>
      </c>
      <c r="B77" s="71"/>
      <c r="C77" s="147"/>
      <c r="D77" s="73"/>
      <c r="E77" s="73"/>
      <c r="F77" s="72"/>
      <c r="G77" s="72"/>
      <c r="H77" s="72"/>
      <c r="I77" s="72"/>
      <c r="J77" s="72"/>
      <c r="K77" s="142"/>
    </row>
    <row r="78" spans="1:17" ht="12.75" customHeight="1" thickBot="1">
      <c r="A78" s="67"/>
      <c r="B78" s="118" t="s">
        <v>15</v>
      </c>
      <c r="C78" s="68"/>
      <c r="D78" s="57"/>
      <c r="E78" s="152"/>
      <c r="F78" s="68"/>
      <c r="G78" s="68"/>
      <c r="H78" s="68"/>
      <c r="I78" s="68"/>
      <c r="J78" s="104"/>
      <c r="K78" s="135"/>
    </row>
    <row r="79" spans="1:17" s="87" customFormat="1" ht="12.75" customHeight="1" thickBot="1">
      <c r="A79" s="115" t="s">
        <v>62</v>
      </c>
      <c r="B79" s="116"/>
      <c r="C79" s="74"/>
      <c r="D79" s="117"/>
      <c r="E79" s="117"/>
      <c r="F79" s="74"/>
      <c r="G79" s="74"/>
      <c r="H79" s="74"/>
      <c r="I79" s="74"/>
      <c r="J79" s="60"/>
      <c r="K79" s="144"/>
    </row>
    <row r="80" spans="1:17" ht="12.75" customHeight="1">
      <c r="A80" s="16">
        <v>1</v>
      </c>
      <c r="B80" s="17" t="s">
        <v>75</v>
      </c>
      <c r="C80" s="54" t="s">
        <v>19</v>
      </c>
      <c r="D80" s="11">
        <f>E80/1.19</f>
        <v>882.35294117647061</v>
      </c>
      <c r="E80" s="11">
        <v>1050</v>
      </c>
      <c r="F80" s="12" t="s">
        <v>39</v>
      </c>
      <c r="G80" s="13" t="s">
        <v>38</v>
      </c>
      <c r="H80" s="14" t="s">
        <v>122</v>
      </c>
      <c r="I80" s="14" t="s">
        <v>123</v>
      </c>
      <c r="J80" s="15" t="s">
        <v>7</v>
      </c>
      <c r="K80" s="131" t="s">
        <v>76</v>
      </c>
    </row>
    <row r="81" spans="1:11" ht="12.75" customHeight="1">
      <c r="A81" s="55"/>
      <c r="B81" s="163" t="s">
        <v>109</v>
      </c>
      <c r="C81" s="36"/>
      <c r="D81" s="11">
        <v>5619</v>
      </c>
      <c r="E81" s="11">
        <v>1250</v>
      </c>
      <c r="F81" s="12"/>
      <c r="G81" s="13"/>
      <c r="H81" s="14"/>
      <c r="I81" s="14"/>
      <c r="J81" s="15"/>
      <c r="K81" s="131"/>
    </row>
    <row r="82" spans="1:11" ht="12" customHeight="1">
      <c r="A82" s="55"/>
      <c r="B82" s="133" t="s">
        <v>15</v>
      </c>
      <c r="C82" s="56"/>
      <c r="D82" s="10">
        <f>SUM(D80:D81)</f>
        <v>6501.3529411764703</v>
      </c>
      <c r="E82" s="157">
        <f>SUM(E80:E81)</f>
        <v>2300</v>
      </c>
      <c r="F82" s="12" t="s">
        <v>39</v>
      </c>
      <c r="G82" s="13" t="s">
        <v>38</v>
      </c>
      <c r="H82" s="14" t="s">
        <v>122</v>
      </c>
      <c r="I82" s="14" t="s">
        <v>123</v>
      </c>
      <c r="J82" s="15" t="s">
        <v>7</v>
      </c>
      <c r="K82" s="131" t="s">
        <v>76</v>
      </c>
    </row>
    <row r="83" spans="1:11" s="88" customFormat="1" ht="12.75" customHeight="1" thickBot="1">
      <c r="A83" s="221" t="s">
        <v>83</v>
      </c>
      <c r="B83" s="222"/>
      <c r="C83" s="102"/>
      <c r="D83" s="103"/>
      <c r="E83" s="103"/>
      <c r="F83" s="102"/>
      <c r="G83" s="102"/>
      <c r="H83" s="102"/>
      <c r="I83" s="102"/>
      <c r="J83" s="102"/>
      <c r="K83" s="145"/>
    </row>
    <row r="84" spans="1:11" s="156" customFormat="1" ht="12.75" customHeight="1" thickBot="1">
      <c r="A84" s="67"/>
      <c r="B84" s="100" t="s">
        <v>15</v>
      </c>
      <c r="C84" s="165"/>
      <c r="D84" s="166"/>
      <c r="E84" s="157"/>
      <c r="F84" s="167"/>
      <c r="G84" s="168"/>
      <c r="H84" s="168"/>
      <c r="I84" s="168"/>
      <c r="J84" s="100"/>
      <c r="K84" s="169"/>
    </row>
    <row r="85" spans="1:11" ht="12.75" customHeight="1" thickBot="1">
      <c r="A85" s="219" t="s">
        <v>67</v>
      </c>
      <c r="B85" s="220"/>
      <c r="C85" s="105"/>
      <c r="D85" s="106"/>
      <c r="E85" s="106"/>
      <c r="F85" s="105"/>
      <c r="G85" s="105"/>
      <c r="H85" s="105"/>
      <c r="I85" s="105"/>
      <c r="J85" s="105"/>
      <c r="K85" s="146"/>
    </row>
    <row r="86" spans="1:11" ht="12.75" customHeight="1" thickBot="1">
      <c r="A86" s="219" t="s">
        <v>68</v>
      </c>
      <c r="B86" s="220"/>
      <c r="C86" s="105"/>
      <c r="D86" s="106"/>
      <c r="E86" s="106"/>
      <c r="F86" s="105"/>
      <c r="G86" s="105"/>
      <c r="H86" s="105"/>
      <c r="I86" s="105"/>
      <c r="J86" s="105"/>
      <c r="K86" s="146"/>
    </row>
    <row r="87" spans="1:11" s="89" customFormat="1" ht="21.75" customHeight="1" thickBot="1">
      <c r="A87" s="107"/>
      <c r="B87" s="108"/>
      <c r="C87" s="109"/>
      <c r="D87" s="110">
        <f>E87/119%</f>
        <v>277563.02890756301</v>
      </c>
      <c r="E87" s="110">
        <f>E82+E70+E61+E52+E49+E45+E41+E28</f>
        <v>330300.00439999998</v>
      </c>
      <c r="F87" s="111"/>
      <c r="G87" s="111"/>
      <c r="H87" s="112"/>
      <c r="I87" s="112"/>
      <c r="J87" s="113"/>
      <c r="K87" s="114"/>
    </row>
    <row r="88" spans="1:11" ht="12.75" customHeight="1">
      <c r="A88" s="81"/>
      <c r="B88" s="90"/>
      <c r="C88" s="91"/>
      <c r="D88" s="92"/>
      <c r="E88" s="93"/>
      <c r="F88" s="94"/>
      <c r="G88" s="91"/>
      <c r="H88" s="95"/>
      <c r="I88" s="95"/>
      <c r="J88" s="96"/>
      <c r="K88" s="96"/>
    </row>
    <row r="89" spans="1:11" ht="12.75" customHeight="1">
      <c r="A89" s="81"/>
      <c r="B89" s="97"/>
      <c r="C89" s="91"/>
      <c r="D89" s="92"/>
      <c r="E89" s="93"/>
      <c r="F89" s="94"/>
      <c r="G89" s="91"/>
      <c r="H89" s="95"/>
      <c r="I89" s="95"/>
      <c r="J89" s="96"/>
      <c r="K89" s="96"/>
    </row>
    <row r="90" spans="1:11" ht="12.75" customHeight="1">
      <c r="A90" s="81"/>
      <c r="C90" s="91"/>
      <c r="E90" s="93"/>
      <c r="F90" s="94"/>
      <c r="G90" s="91"/>
      <c r="H90" s="95"/>
      <c r="I90" s="81"/>
      <c r="J90" s="130"/>
      <c r="K90" s="96"/>
    </row>
    <row r="91" spans="1:11" ht="12.75" customHeight="1">
      <c r="A91" s="81"/>
      <c r="B91" s="129" t="s">
        <v>70</v>
      </c>
      <c r="C91" s="91"/>
      <c r="E91" s="93" t="s">
        <v>31</v>
      </c>
      <c r="F91" s="94"/>
      <c r="G91" s="94"/>
      <c r="H91" s="95"/>
      <c r="I91" s="81"/>
      <c r="J91" s="217" t="s">
        <v>69</v>
      </c>
      <c r="K91" s="217"/>
    </row>
    <row r="92" spans="1:11" ht="12.75" customHeight="1">
      <c r="A92" s="81"/>
      <c r="C92" s="91"/>
      <c r="D92" s="92"/>
      <c r="E92" s="93"/>
      <c r="F92" s="94"/>
      <c r="G92" s="91"/>
      <c r="H92" s="95"/>
      <c r="I92" s="81"/>
      <c r="J92" s="217" t="s">
        <v>84</v>
      </c>
      <c r="K92" s="217"/>
    </row>
    <row r="93" spans="1:11" ht="12.75" customHeight="1">
      <c r="B93" s="129" t="s">
        <v>52</v>
      </c>
      <c r="C93" s="91" t="s">
        <v>63</v>
      </c>
      <c r="D93" s="93"/>
      <c r="E93" s="93"/>
      <c r="F93" s="94"/>
      <c r="G93" s="91"/>
      <c r="H93" s="91"/>
      <c r="I93" s="81"/>
      <c r="J93" s="216" t="s">
        <v>85</v>
      </c>
      <c r="K93" s="216"/>
    </row>
    <row r="94" spans="1:11" ht="12.75" customHeight="1">
      <c r="C94" s="91"/>
      <c r="D94" s="93"/>
      <c r="E94" s="93"/>
      <c r="F94" s="91"/>
      <c r="G94" s="91"/>
      <c r="H94" s="91"/>
      <c r="I94" s="91"/>
      <c r="J94" s="91"/>
      <c r="K94" s="91"/>
    </row>
    <row r="95" spans="1:11" ht="12.75" customHeight="1">
      <c r="C95" s="91"/>
      <c r="D95" s="93"/>
      <c r="E95" s="93"/>
      <c r="F95" s="91"/>
      <c r="G95" s="91"/>
      <c r="H95" s="91"/>
      <c r="I95" s="91"/>
      <c r="J95" s="91"/>
      <c r="K95" s="91"/>
    </row>
    <row r="96" spans="1:11" ht="12.75" customHeight="1">
      <c r="C96" s="91"/>
      <c r="D96" s="93"/>
      <c r="E96" s="93"/>
      <c r="F96" s="91"/>
      <c r="G96" s="91"/>
      <c r="H96" s="91"/>
      <c r="I96" s="91"/>
      <c r="J96" s="91"/>
      <c r="K96" s="91"/>
    </row>
    <row r="97" spans="1:11" ht="12.75" customHeight="1">
      <c r="A97" s="81"/>
      <c r="B97" s="90"/>
      <c r="C97" s="91"/>
      <c r="D97" s="93"/>
      <c r="E97" s="93"/>
      <c r="F97" s="91"/>
      <c r="G97" s="91"/>
      <c r="H97" s="91"/>
      <c r="I97" s="91"/>
      <c r="J97" s="91"/>
      <c r="K97" s="91"/>
    </row>
    <row r="98" spans="1:11" ht="12.75" customHeight="1">
      <c r="A98" s="81"/>
      <c r="B98" s="90"/>
      <c r="C98" s="91"/>
      <c r="D98" s="93"/>
      <c r="E98" s="93"/>
      <c r="F98" s="91"/>
      <c r="G98" s="91"/>
      <c r="H98" s="91"/>
      <c r="I98" s="91"/>
      <c r="J98" s="91"/>
      <c r="K98" s="91"/>
    </row>
    <row r="99" spans="1:11" ht="12.75" customHeight="1">
      <c r="A99" s="81"/>
      <c r="B99" s="90"/>
      <c r="C99" s="91"/>
      <c r="D99" s="93"/>
      <c r="E99" s="93"/>
      <c r="F99" s="91"/>
      <c r="G99" s="91"/>
      <c r="H99" s="91"/>
      <c r="I99" s="91"/>
      <c r="J99" s="91"/>
      <c r="K99" s="91"/>
    </row>
    <row r="100" spans="1:11" ht="12.75" customHeight="1">
      <c r="A100" s="81"/>
      <c r="B100" s="90"/>
      <c r="C100" s="91"/>
      <c r="D100" s="93"/>
      <c r="E100" s="93"/>
      <c r="F100" s="91"/>
      <c r="G100" s="91"/>
      <c r="H100" s="91"/>
      <c r="I100" s="91"/>
      <c r="J100" s="91"/>
      <c r="K100" s="91"/>
    </row>
    <row r="101" spans="1:11" ht="12.75" customHeight="1">
      <c r="A101" s="81"/>
      <c r="B101" s="90"/>
      <c r="C101" s="91"/>
      <c r="D101" s="93"/>
      <c r="E101" s="93"/>
      <c r="F101" s="91"/>
      <c r="G101" s="91"/>
      <c r="H101" s="91"/>
      <c r="I101" s="91"/>
      <c r="J101" s="91"/>
      <c r="K101" s="91"/>
    </row>
    <row r="102" spans="1:11" ht="12.75" customHeight="1">
      <c r="A102" s="81"/>
      <c r="B102" s="90"/>
      <c r="C102" s="91"/>
      <c r="D102" s="93"/>
      <c r="E102" s="93"/>
      <c r="F102" s="91"/>
      <c r="G102" s="91"/>
      <c r="H102" s="91"/>
      <c r="I102" s="91"/>
      <c r="J102" s="91"/>
      <c r="K102" s="91"/>
    </row>
    <row r="103" spans="1:11" ht="12.75" customHeight="1"/>
    <row r="104" spans="1:11" ht="12.75" customHeight="1"/>
    <row r="105" spans="1:11" ht="12.75" customHeight="1"/>
    <row r="106" spans="1:11" ht="12.75" customHeight="1"/>
    <row r="107" spans="1:11" ht="12.75" customHeight="1"/>
    <row r="108" spans="1:11" ht="12.75" customHeight="1"/>
    <row r="109" spans="1:11" ht="12.75" customHeight="1"/>
    <row r="110" spans="1:11" ht="12.75" customHeight="1"/>
    <row r="111" spans="1:11" ht="12.75" customHeight="1"/>
    <row r="112" spans="1:11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</sheetData>
  <mergeCells count="14">
    <mergeCell ref="J93:K93"/>
    <mergeCell ref="J92:K92"/>
    <mergeCell ref="J91:K91"/>
    <mergeCell ref="I4:J4"/>
    <mergeCell ref="I3:J3"/>
    <mergeCell ref="A9:K9"/>
    <mergeCell ref="A86:B86"/>
    <mergeCell ref="A83:B83"/>
    <mergeCell ref="I6:J6"/>
    <mergeCell ref="I5:J5"/>
    <mergeCell ref="A85:B85"/>
    <mergeCell ref="F8:G8"/>
    <mergeCell ref="I53:K53"/>
    <mergeCell ref="F41:K41"/>
  </mergeCells>
  <phoneticPr fontId="3" type="noConversion"/>
  <pageMargins left="0.82677165354330717" right="0.23622047244094491" top="0.74803149606299213" bottom="0.74803149606299213" header="0.51181102362204722" footer="0.51181102362204722"/>
  <pageSetup paperSize="9" scale="83" orientation="landscape" r:id="rId1"/>
  <headerFooter alignWithMargins="0">
    <oddFooter>Pagina &amp;P</oddFooter>
  </headerFooter>
  <colBreaks count="1" manualBreakCount="1">
    <brk id="11" max="1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2021</vt:lpstr>
      <vt:lpstr>'PROGRAM 2021'!Print_Area</vt:lpstr>
      <vt:lpstr>'PROGRAM 2021'!Print_Titles</vt:lpstr>
    </vt:vector>
  </TitlesOfParts>
  <Company>- ETH0 -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Mamata</dc:creator>
  <cp:lastModifiedBy>Vali Bosanceanu</cp:lastModifiedBy>
  <cp:lastPrinted>2025-04-09T12:22:00Z</cp:lastPrinted>
  <dcterms:created xsi:type="dcterms:W3CDTF">2008-11-20T19:57:43Z</dcterms:created>
  <dcterms:modified xsi:type="dcterms:W3CDTF">2026-01-15T09:42:21Z</dcterms:modified>
</cp:coreProperties>
</file>